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045" windowHeight="7140" tabRatio="926"/>
  </bookViews>
  <sheets>
    <sheet name="Лист1" sheetId="1" r:id="rId1"/>
  </sheets>
  <definedNames>
    <definedName name="_xlnm.Print_Area" localSheetId="0">Лист1!$B$1:$P$118</definedName>
  </definedNames>
  <calcPr calcId="162913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K15" i="1"/>
  <c r="L15" i="1"/>
  <c r="M15" i="1"/>
  <c r="N15" i="1"/>
  <c r="O15" i="1"/>
  <c r="P15" i="1"/>
  <c r="E15" i="1"/>
  <c r="F25" i="1"/>
  <c r="G25" i="1"/>
  <c r="H25" i="1"/>
  <c r="I25" i="1"/>
  <c r="J25" i="1"/>
  <c r="K25" i="1"/>
  <c r="L25" i="1"/>
  <c r="M25" i="1"/>
  <c r="N25" i="1"/>
  <c r="O25" i="1"/>
  <c r="P25" i="1"/>
  <c r="E25" i="1"/>
  <c r="F35" i="1"/>
  <c r="G35" i="1"/>
  <c r="H35" i="1"/>
  <c r="I35" i="1"/>
  <c r="J35" i="1"/>
  <c r="K35" i="1"/>
  <c r="L35" i="1"/>
  <c r="M35" i="1"/>
  <c r="N35" i="1"/>
  <c r="O35" i="1"/>
  <c r="P35" i="1"/>
  <c r="E35" i="1"/>
  <c r="F46" i="1"/>
  <c r="G46" i="1"/>
  <c r="H46" i="1"/>
  <c r="I46" i="1"/>
  <c r="J46" i="1"/>
  <c r="K46" i="1"/>
  <c r="L46" i="1"/>
  <c r="M46" i="1"/>
  <c r="N46" i="1"/>
  <c r="O46" i="1"/>
  <c r="P46" i="1"/>
  <c r="E46" i="1"/>
  <c r="F57" i="1"/>
  <c r="G57" i="1"/>
  <c r="H57" i="1"/>
  <c r="I57" i="1"/>
  <c r="J57" i="1"/>
  <c r="K57" i="1"/>
  <c r="L57" i="1"/>
  <c r="M57" i="1"/>
  <c r="N57" i="1"/>
  <c r="O57" i="1"/>
  <c r="P57" i="1"/>
  <c r="E57" i="1"/>
  <c r="F68" i="1"/>
  <c r="G68" i="1"/>
  <c r="H68" i="1"/>
  <c r="I68" i="1"/>
  <c r="J68" i="1"/>
  <c r="K68" i="1"/>
  <c r="L68" i="1"/>
  <c r="M68" i="1"/>
  <c r="N68" i="1"/>
  <c r="O68" i="1"/>
  <c r="P68" i="1"/>
  <c r="E68" i="1"/>
  <c r="F78" i="1"/>
  <c r="G78" i="1"/>
  <c r="H78" i="1"/>
  <c r="I78" i="1"/>
  <c r="J78" i="1"/>
  <c r="K78" i="1"/>
  <c r="L78" i="1"/>
  <c r="M78" i="1"/>
  <c r="N78" i="1"/>
  <c r="O78" i="1"/>
  <c r="P78" i="1"/>
  <c r="E78" i="1"/>
  <c r="F86" i="1"/>
  <c r="G86" i="1"/>
  <c r="H86" i="1"/>
  <c r="I86" i="1"/>
  <c r="J86" i="1"/>
  <c r="K86" i="1"/>
  <c r="L86" i="1"/>
  <c r="M86" i="1"/>
  <c r="N86" i="1"/>
  <c r="O86" i="1"/>
  <c r="P86" i="1"/>
  <c r="E86" i="1"/>
  <c r="F97" i="1"/>
  <c r="G97" i="1"/>
  <c r="H97" i="1"/>
  <c r="I97" i="1"/>
  <c r="J97" i="1"/>
  <c r="K97" i="1"/>
  <c r="L97" i="1"/>
  <c r="M97" i="1"/>
  <c r="N97" i="1"/>
  <c r="O97" i="1"/>
  <c r="P97" i="1"/>
  <c r="E97" i="1"/>
  <c r="F107" i="1"/>
  <c r="G107" i="1"/>
  <c r="H107" i="1"/>
  <c r="I107" i="1"/>
  <c r="J107" i="1"/>
  <c r="K107" i="1"/>
  <c r="L107" i="1"/>
  <c r="M107" i="1"/>
  <c r="N107" i="1"/>
  <c r="O107" i="1"/>
  <c r="P107" i="1"/>
  <c r="E107" i="1"/>
  <c r="I108" i="1" l="1"/>
  <c r="J108" i="1"/>
  <c r="K108" i="1"/>
  <c r="L108" i="1"/>
  <c r="M108" i="1"/>
  <c r="N108" i="1"/>
  <c r="O108" i="1"/>
  <c r="P108" i="1" l="1"/>
  <c r="G108" i="1"/>
  <c r="E108" i="1"/>
  <c r="D112" i="1" s="1"/>
  <c r="H108" i="1"/>
  <c r="D115" i="1" s="1"/>
  <c r="F108" i="1"/>
  <c r="D113" i="1" s="1"/>
  <c r="D114" i="1"/>
</calcChain>
</file>

<file path=xl/sharedStrings.xml><?xml version="1.0" encoding="utf-8"?>
<sst xmlns="http://schemas.openxmlformats.org/spreadsheetml/2006/main" count="197" uniqueCount="89">
  <si>
    <t>Наименование блюда</t>
  </si>
  <si>
    <t>Энергетическая ценность ккал.</t>
  </si>
  <si>
    <t>ЗАВТРАК</t>
  </si>
  <si>
    <t>1/200</t>
  </si>
  <si>
    <t>Капуста тушеная</t>
  </si>
  <si>
    <t>Хлеб ржаной</t>
  </si>
  <si>
    <t xml:space="preserve">                                            Жиры-46 г.</t>
  </si>
  <si>
    <t xml:space="preserve">                                            Углеводы-195 г.</t>
  </si>
  <si>
    <t xml:space="preserve">                                            Энергетическая ценность-1375 ккал</t>
  </si>
  <si>
    <t xml:space="preserve">        Меню подготовил </t>
  </si>
  <si>
    <t>Меню подготовил:</t>
  </si>
  <si>
    <t>1/50</t>
  </si>
  <si>
    <t>Компот из сухофруктов</t>
  </si>
  <si>
    <t>Хлеб пшеничный 1 сорт</t>
  </si>
  <si>
    <t>1/30</t>
  </si>
  <si>
    <t>Хлеб пшеничный  1 сорт</t>
  </si>
  <si>
    <t>5 ДЕНЬ</t>
  </si>
  <si>
    <t>Химический состав:</t>
  </si>
  <si>
    <t>Средняя стоимость дня:</t>
  </si>
  <si>
    <t>Основание: Санитарно-эпидемиологические правила и нормативы СанПиН 2.4.5.2409-08</t>
  </si>
  <si>
    <t>Чай с сахаром и лимоном</t>
  </si>
  <si>
    <t>Итого за завтрак</t>
  </si>
  <si>
    <t>Макароны отварные с маслом  сливочным крестьянским</t>
  </si>
  <si>
    <t>Икра свекольная</t>
  </si>
  <si>
    <t>200/15/7</t>
  </si>
  <si>
    <t>Бефстроганов из говядины</t>
  </si>
  <si>
    <t xml:space="preserve">Котлета из цыпленка бройлера </t>
  </si>
  <si>
    <t>Рис рассыпчатый</t>
  </si>
  <si>
    <t>День: понедельник</t>
  </si>
  <si>
    <t>Неделя: первая</t>
  </si>
  <si>
    <t>День: вторник</t>
  </si>
  <si>
    <t>День: среда</t>
  </si>
  <si>
    <t>День: четверг</t>
  </si>
  <si>
    <t>День: пятница</t>
  </si>
  <si>
    <t>Неделя: вторая</t>
  </si>
  <si>
    <t>Плов из цыпленка - бройлера</t>
  </si>
  <si>
    <t>Жаркое по домашнему из мяса цыпленка бройлера</t>
  </si>
  <si>
    <t>Масса порции гр</t>
  </si>
  <si>
    <t>3</t>
  </si>
  <si>
    <t>Пищевые вещества (г)</t>
  </si>
  <si>
    <t>Витамины (мг)</t>
  </si>
  <si>
    <t xml:space="preserve">В </t>
  </si>
  <si>
    <t>С</t>
  </si>
  <si>
    <t>А</t>
  </si>
  <si>
    <t>Е</t>
  </si>
  <si>
    <t>Минеральные вещества (мг)</t>
  </si>
  <si>
    <t>Ca</t>
  </si>
  <si>
    <t>P</t>
  </si>
  <si>
    <t>Mg</t>
  </si>
  <si>
    <t>Pe</t>
  </si>
  <si>
    <t>Б</t>
  </si>
  <si>
    <t>Ж</t>
  </si>
  <si>
    <t>У</t>
  </si>
  <si>
    <t xml:space="preserve"> </t>
  </si>
  <si>
    <t>Белки</t>
  </si>
  <si>
    <t>Жиры</t>
  </si>
  <si>
    <t>Углеводы</t>
  </si>
  <si>
    <t xml:space="preserve">Энергетическая ценность </t>
  </si>
  <si>
    <t>59.96</t>
  </si>
  <si>
    <t>№ рец. Сб. 2016 г.</t>
  </si>
  <si>
    <t>Итого за весь период</t>
  </si>
  <si>
    <t>Техник- технолог МКУ "Центр по ОУО"</t>
  </si>
  <si>
    <t>Е.А. Задорожная</t>
  </si>
  <si>
    <t>Биточки из  мяса цыпленка-бройлера</t>
  </si>
  <si>
    <t>Овощьное рагу</t>
  </si>
  <si>
    <t>Рыба припущенная</t>
  </si>
  <si>
    <t>Шницель рыбный</t>
  </si>
  <si>
    <t>1/100</t>
  </si>
  <si>
    <t>1/180</t>
  </si>
  <si>
    <t>1,100</t>
  </si>
  <si>
    <t>180/7</t>
  </si>
  <si>
    <t>100/50</t>
  </si>
  <si>
    <t>Помидоры свежие (соленые) в нарезке</t>
  </si>
  <si>
    <t>Каша ячневая вязкая</t>
  </si>
  <si>
    <t xml:space="preserve">Тефтели из мяса цыпленка бройлера в соусе сметанном с томатом </t>
  </si>
  <si>
    <t>Каша гречневая рассыпчатая</t>
  </si>
  <si>
    <t>100/250</t>
  </si>
  <si>
    <t>100/300</t>
  </si>
  <si>
    <t>Пюре картофельное( при наличии оборудования)</t>
  </si>
  <si>
    <t>Икра кабачковая</t>
  </si>
  <si>
    <t>1/60</t>
  </si>
  <si>
    <t>Банан калибрированный</t>
  </si>
  <si>
    <t>150</t>
  </si>
  <si>
    <t>Сок фруктовый в асортименте</t>
  </si>
  <si>
    <t>Тефтели из мяса говядины</t>
  </si>
  <si>
    <t>Яблоко калибрированное 1шт</t>
  </si>
  <si>
    <t>Яблоко калибрированный 1шт</t>
  </si>
  <si>
    <t>200</t>
  </si>
  <si>
    <t>Сыр Российский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</si>
</sst>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0" fillId="0" borderId="0" xfId="0" applyAlignment="1">
      <alignment horizontal="left" indent="15"/>
    </xf>
    <xf numFmtId="49" fontId="0" fillId="0" borderId="0" xfId="0" applyNumberFormat="1" applyAlignment="1"/>
    <xf numFmtId="0" fontId="3" fillId="0" borderId="2" xfId="0" applyFont="1" applyBorder="1" applyAlignment="1">
      <alignment horizontal="center" vertical="top" wrapText="1"/>
    </xf>
    <xf numFmtId="0" fontId="0" fillId="0" borderId="0" xfId="0" applyBorder="1" applyAlignment="1"/>
    <xf numFmtId="0" fontId="2" fillId="0" borderId="0" xfId="0" applyFont="1" applyBorder="1" applyAlignment="1"/>
    <xf numFmtId="0" fontId="3" fillId="0" borderId="2" xfId="0" applyFont="1" applyBorder="1" applyAlignment="1">
      <alignment horizontal="center" vertical="top" textRotation="255" wrapText="1"/>
    </xf>
    <xf numFmtId="0" fontId="3" fillId="0" borderId="2" xfId="0" applyFont="1" applyBorder="1" applyAlignment="1">
      <alignment vertical="top" textRotation="255" wrapText="1"/>
    </xf>
    <xf numFmtId="0" fontId="1" fillId="0" borderId="0" xfId="0" applyFont="1" applyBorder="1" applyAlignment="1">
      <alignment horizontal="left" indent="15"/>
    </xf>
    <xf numFmtId="49" fontId="0" fillId="0" borderId="0" xfId="0" applyNumberFormat="1" applyBorder="1" applyAlignment="1"/>
    <xf numFmtId="0" fontId="0" fillId="0" borderId="0" xfId="0" applyBorder="1" applyAlignment="1">
      <alignment horizontal="left" indent="15"/>
    </xf>
    <xf numFmtId="0" fontId="4" fillId="0" borderId="4" xfId="0" applyFont="1" applyBorder="1" applyAlignment="1">
      <alignment horizontal="left" indent="15"/>
    </xf>
    <xf numFmtId="0" fontId="4" fillId="0" borderId="5" xfId="0" applyFont="1" applyBorder="1" applyAlignment="1">
      <alignment horizontal="left" indent="15"/>
    </xf>
    <xf numFmtId="0" fontId="4" fillId="0" borderId="6" xfId="0" applyFont="1" applyBorder="1" applyAlignment="1">
      <alignment horizontal="left" indent="15"/>
    </xf>
    <xf numFmtId="0" fontId="4" fillId="0" borderId="0" xfId="0" applyFont="1" applyBorder="1" applyAlignment="1">
      <alignment horizontal="left" indent="15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top" textRotation="255" wrapText="1"/>
    </xf>
    <xf numFmtId="0" fontId="1" fillId="0" borderId="0" xfId="0" applyFont="1" applyBorder="1" applyAlignment="1">
      <alignment horizontal="center" vertical="top" textRotation="255" wrapText="1"/>
    </xf>
    <xf numFmtId="0" fontId="6" fillId="0" borderId="0" xfId="0" applyFont="1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top" textRotation="255" wrapText="1"/>
    </xf>
    <xf numFmtId="0" fontId="0" fillId="0" borderId="5" xfId="0" applyBorder="1" applyAlignment="1">
      <alignment horizontal="left" indent="15"/>
    </xf>
    <xf numFmtId="0" fontId="7" fillId="0" borderId="0" xfId="0" applyFont="1" applyBorder="1" applyAlignment="1">
      <alignment horizontal="center"/>
    </xf>
    <xf numFmtId="0" fontId="8" fillId="0" borderId="0" xfId="0" applyFont="1" applyAlignment="1"/>
    <xf numFmtId="0" fontId="3" fillId="0" borderId="2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vertical="top" textRotation="255" wrapText="1"/>
    </xf>
    <xf numFmtId="0" fontId="3" fillId="0" borderId="5" xfId="0" applyFont="1" applyBorder="1" applyAlignment="1">
      <alignment horizontal="center" vertical="top" textRotation="255" wrapText="1"/>
    </xf>
    <xf numFmtId="0" fontId="3" fillId="0" borderId="4" xfId="0" applyFont="1" applyBorder="1" applyAlignment="1">
      <alignment horizontal="center" vertical="top" textRotation="255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0" xfId="0" applyFont="1" applyBorder="1" applyAlignment="1">
      <alignment vertical="top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textRotation="255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top" textRotation="255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5"/>
  <sheetViews>
    <sheetView tabSelected="1" view="pageBreakPreview" topLeftCell="B1" zoomScale="75" zoomScaleNormal="75" zoomScaleSheetLayoutView="75" workbookViewId="0">
      <pane ySplit="4" topLeftCell="A5" activePane="bottomLeft" state="frozen"/>
      <selection pane="bottomLeft" activeCell="E108" sqref="E108"/>
    </sheetView>
  </sheetViews>
  <sheetFormatPr defaultColWidth="9.140625" defaultRowHeight="12.75" x14ac:dyDescent="0.2"/>
  <cols>
    <col min="1" max="1" width="1.7109375" style="2" hidden="1" customWidth="1"/>
    <col min="2" max="2" width="7.42578125" style="1" customWidth="1"/>
    <col min="3" max="3" width="37.85546875" style="1" customWidth="1"/>
    <col min="4" max="4" width="10.7109375" style="3" customWidth="1"/>
    <col min="5" max="16" width="10.7109375" style="1" customWidth="1"/>
    <col min="17" max="16384" width="9.140625" style="1"/>
  </cols>
  <sheetData>
    <row r="3" spans="1:16" ht="30" customHeight="1" x14ac:dyDescent="0.2">
      <c r="B3" s="73" t="s">
        <v>59</v>
      </c>
      <c r="C3" s="75" t="s">
        <v>0</v>
      </c>
      <c r="D3" s="77" t="s">
        <v>37</v>
      </c>
      <c r="E3" s="70" t="s">
        <v>39</v>
      </c>
      <c r="F3" s="71"/>
      <c r="G3" s="72"/>
      <c r="H3" s="75" t="s">
        <v>1</v>
      </c>
      <c r="I3" s="70" t="s">
        <v>40</v>
      </c>
      <c r="J3" s="71"/>
      <c r="K3" s="71"/>
      <c r="L3" s="72"/>
      <c r="M3" s="70" t="s">
        <v>45</v>
      </c>
      <c r="N3" s="71"/>
      <c r="O3" s="71"/>
      <c r="P3" s="72"/>
    </row>
    <row r="4" spans="1:16" s="5" customFormat="1" ht="32.25" customHeight="1" x14ac:dyDescent="0.2">
      <c r="A4" s="82"/>
      <c r="B4" s="74"/>
      <c r="C4" s="76"/>
      <c r="D4" s="78"/>
      <c r="E4" s="44" t="s">
        <v>50</v>
      </c>
      <c r="F4" s="44" t="s">
        <v>51</v>
      </c>
      <c r="G4" s="44" t="s">
        <v>52</v>
      </c>
      <c r="H4" s="76"/>
      <c r="I4" s="44" t="s">
        <v>41</v>
      </c>
      <c r="J4" s="44" t="s">
        <v>42</v>
      </c>
      <c r="K4" s="44" t="s">
        <v>43</v>
      </c>
      <c r="L4" s="44" t="s">
        <v>44</v>
      </c>
      <c r="M4" s="44" t="s">
        <v>46</v>
      </c>
      <c r="N4" s="44" t="s">
        <v>47</v>
      </c>
      <c r="O4" s="44" t="s">
        <v>48</v>
      </c>
      <c r="P4" s="39" t="s">
        <v>49</v>
      </c>
    </row>
    <row r="5" spans="1:16" s="5" customFormat="1" ht="27.75" customHeight="1" x14ac:dyDescent="0.2">
      <c r="A5" s="82"/>
      <c r="B5" s="36">
        <v>1</v>
      </c>
      <c r="C5" s="36">
        <v>2</v>
      </c>
      <c r="D5" s="37" t="s">
        <v>38</v>
      </c>
      <c r="E5" s="36">
        <v>4</v>
      </c>
      <c r="F5" s="36">
        <v>5</v>
      </c>
      <c r="G5" s="34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8">
        <v>15</v>
      </c>
    </row>
    <row r="6" spans="1:16" s="5" customFormat="1" ht="19.5" customHeight="1" x14ac:dyDescent="0.2">
      <c r="A6" s="82"/>
      <c r="B6" s="67" t="s">
        <v>28</v>
      </c>
      <c r="C6" s="68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s="5" customFormat="1" ht="18" customHeight="1" x14ac:dyDescent="0.2">
      <c r="A7" s="83"/>
      <c r="B7" s="69" t="s">
        <v>29</v>
      </c>
      <c r="C7" s="69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s="5" customFormat="1" ht="24" customHeight="1" x14ac:dyDescent="0.2">
      <c r="A8" s="82"/>
      <c r="B8" s="34"/>
      <c r="C8" s="36" t="s">
        <v>2</v>
      </c>
      <c r="D8" s="35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3"/>
    </row>
    <row r="9" spans="1:16" s="5" customFormat="1" ht="24" customHeight="1" x14ac:dyDescent="0.2">
      <c r="A9" s="82"/>
      <c r="B9" s="59"/>
      <c r="C9" s="57" t="s">
        <v>81</v>
      </c>
      <c r="D9" s="58" t="s">
        <v>82</v>
      </c>
      <c r="E9" s="57">
        <v>3</v>
      </c>
      <c r="F9" s="57">
        <v>1</v>
      </c>
      <c r="G9" s="57">
        <v>42</v>
      </c>
      <c r="H9" s="57">
        <v>192</v>
      </c>
      <c r="I9" s="57">
        <v>0.1</v>
      </c>
      <c r="J9" s="60">
        <v>20</v>
      </c>
      <c r="K9" s="34">
        <v>0.2</v>
      </c>
      <c r="L9" s="34">
        <v>0.8</v>
      </c>
      <c r="M9" s="34">
        <v>24</v>
      </c>
      <c r="N9" s="34">
        <v>56</v>
      </c>
      <c r="O9" s="34">
        <v>80</v>
      </c>
      <c r="P9" s="33">
        <v>1.2</v>
      </c>
    </row>
    <row r="10" spans="1:16" s="5" customFormat="1" ht="23.25" customHeight="1" x14ac:dyDescent="0.2">
      <c r="A10" s="82"/>
      <c r="B10" s="34">
        <v>295</v>
      </c>
      <c r="C10" s="34" t="s">
        <v>63</v>
      </c>
      <c r="D10" s="35" t="s">
        <v>67</v>
      </c>
      <c r="E10" s="34">
        <v>15.2</v>
      </c>
      <c r="F10" s="34">
        <v>22.6</v>
      </c>
      <c r="G10" s="34">
        <v>14.8</v>
      </c>
      <c r="H10" s="34">
        <v>324</v>
      </c>
      <c r="I10" s="34">
        <v>6.0999999999999999E-2</v>
      </c>
      <c r="J10" s="33">
        <v>0.54</v>
      </c>
      <c r="K10" s="34">
        <v>6.75</v>
      </c>
      <c r="L10" s="34">
        <v>16.5</v>
      </c>
      <c r="M10" s="34">
        <v>15</v>
      </c>
      <c r="N10" s="34">
        <v>92.9</v>
      </c>
      <c r="O10" s="34">
        <v>15</v>
      </c>
      <c r="P10" s="33">
        <v>20.8</v>
      </c>
    </row>
    <row r="11" spans="1:16" s="5" customFormat="1" ht="21.75" customHeight="1" x14ac:dyDescent="0.2">
      <c r="A11" s="82"/>
      <c r="B11" s="34">
        <v>143</v>
      </c>
      <c r="C11" s="34" t="s">
        <v>64</v>
      </c>
      <c r="D11" s="35" t="s">
        <v>68</v>
      </c>
      <c r="E11" s="34">
        <v>2.52</v>
      </c>
      <c r="F11" s="34">
        <v>14.76</v>
      </c>
      <c r="G11" s="34">
        <v>18.899999999999999</v>
      </c>
      <c r="H11" s="34">
        <v>217.8</v>
      </c>
      <c r="I11" s="34">
        <v>0.19800000000000001</v>
      </c>
      <c r="J11" s="33">
        <v>3.24</v>
      </c>
      <c r="K11" s="34">
        <v>78</v>
      </c>
      <c r="L11" s="34">
        <v>0.95</v>
      </c>
      <c r="M11" s="34">
        <v>46.54</v>
      </c>
      <c r="N11" s="34">
        <v>253.9</v>
      </c>
      <c r="O11" s="34">
        <v>50.4</v>
      </c>
      <c r="P11" s="33">
        <v>1.43</v>
      </c>
    </row>
    <row r="12" spans="1:16" s="5" customFormat="1" ht="23.25" customHeight="1" x14ac:dyDescent="0.2">
      <c r="A12" s="82"/>
      <c r="B12" s="57">
        <v>349</v>
      </c>
      <c r="C12" s="57" t="s">
        <v>12</v>
      </c>
      <c r="D12" s="58" t="s">
        <v>3</v>
      </c>
      <c r="E12" s="57">
        <v>0.08</v>
      </c>
      <c r="F12" s="57">
        <v>0.08</v>
      </c>
      <c r="G12" s="57">
        <v>21.7</v>
      </c>
      <c r="H12" s="57">
        <v>88</v>
      </c>
      <c r="I12" s="57">
        <v>6.0000000000000001E-3</v>
      </c>
      <c r="J12" s="60">
        <v>1.4</v>
      </c>
      <c r="K12" s="33">
        <v>0</v>
      </c>
      <c r="L12" s="33">
        <v>0.12</v>
      </c>
      <c r="M12" s="34">
        <v>12.8</v>
      </c>
      <c r="N12" s="34">
        <v>2.2000000000000002</v>
      </c>
      <c r="O12" s="34">
        <v>1.8</v>
      </c>
      <c r="P12" s="33">
        <v>1</v>
      </c>
    </row>
    <row r="13" spans="1:16" s="5" customFormat="1" ht="21" customHeight="1" x14ac:dyDescent="0.2">
      <c r="A13" s="82"/>
      <c r="B13" s="34"/>
      <c r="C13" s="34" t="s">
        <v>13</v>
      </c>
      <c r="D13" s="35" t="s">
        <v>11</v>
      </c>
      <c r="E13" s="34">
        <v>4.9800000000000004</v>
      </c>
      <c r="F13" s="34">
        <v>0.78</v>
      </c>
      <c r="G13" s="34">
        <v>28.86</v>
      </c>
      <c r="H13" s="34">
        <v>136.19999999999999</v>
      </c>
      <c r="I13" s="34">
        <v>36.4</v>
      </c>
      <c r="J13" s="33">
        <v>0</v>
      </c>
      <c r="K13" s="34">
        <v>12.3</v>
      </c>
      <c r="L13" s="34">
        <v>11.3</v>
      </c>
      <c r="M13" s="34">
        <v>12.3</v>
      </c>
      <c r="N13" s="34">
        <v>8.6</v>
      </c>
      <c r="O13" s="34">
        <v>6.3</v>
      </c>
      <c r="P13" s="33">
        <v>12.3</v>
      </c>
    </row>
    <row r="14" spans="1:16" s="5" customFormat="1" ht="26.25" customHeight="1" x14ac:dyDescent="0.2">
      <c r="A14" s="82"/>
      <c r="B14" s="34"/>
      <c r="C14" s="34" t="s">
        <v>5</v>
      </c>
      <c r="D14" s="35" t="s">
        <v>14</v>
      </c>
      <c r="E14" s="34">
        <v>1.41</v>
      </c>
      <c r="F14" s="34">
        <v>0.21</v>
      </c>
      <c r="G14" s="34">
        <v>14.94</v>
      </c>
      <c r="H14" s="34">
        <v>64.2</v>
      </c>
      <c r="I14" s="34">
        <v>12.3</v>
      </c>
      <c r="J14" s="33">
        <v>0</v>
      </c>
      <c r="K14" s="34">
        <v>9</v>
      </c>
      <c r="L14" s="34">
        <v>2.2999999999999998</v>
      </c>
      <c r="M14" s="34">
        <v>1.2</v>
      </c>
      <c r="N14" s="34">
        <v>2.6</v>
      </c>
      <c r="O14" s="34">
        <v>6.3</v>
      </c>
      <c r="P14" s="33">
        <v>14.2</v>
      </c>
    </row>
    <row r="15" spans="1:16" s="6" customFormat="1" ht="21.75" customHeight="1" x14ac:dyDescent="0.2">
      <c r="A15" s="82"/>
      <c r="B15" s="36"/>
      <c r="C15" s="36" t="s">
        <v>21</v>
      </c>
      <c r="D15" s="37"/>
      <c r="E15" s="36">
        <f>+E14+E13+E12+E11+E10+E9</f>
        <v>27.189999999999998</v>
      </c>
      <c r="F15" s="36">
        <f t="shared" ref="F15:P15" si="0">+F14+F13+F12+F11+F10+F9</f>
        <v>39.43</v>
      </c>
      <c r="G15" s="36">
        <f t="shared" si="0"/>
        <v>141.19999999999999</v>
      </c>
      <c r="H15" s="36">
        <f t="shared" si="0"/>
        <v>1022.2</v>
      </c>
      <c r="I15" s="36">
        <f t="shared" si="0"/>
        <v>49.065000000000005</v>
      </c>
      <c r="J15" s="36">
        <f t="shared" si="0"/>
        <v>25.18</v>
      </c>
      <c r="K15" s="36">
        <f t="shared" si="0"/>
        <v>106.25</v>
      </c>
      <c r="L15" s="36">
        <f t="shared" si="0"/>
        <v>31.970000000000002</v>
      </c>
      <c r="M15" s="36">
        <f t="shared" si="0"/>
        <v>111.84</v>
      </c>
      <c r="N15" s="36">
        <f t="shared" si="0"/>
        <v>416.20000000000005</v>
      </c>
      <c r="O15" s="36">
        <f t="shared" si="0"/>
        <v>159.80000000000001</v>
      </c>
      <c r="P15" s="36">
        <f t="shared" si="0"/>
        <v>50.930000000000007</v>
      </c>
    </row>
    <row r="16" spans="1:16" s="6" customFormat="1" ht="21.75" customHeight="1" x14ac:dyDescent="0.2">
      <c r="A16" s="82"/>
      <c r="B16" s="67" t="s">
        <v>30</v>
      </c>
      <c r="C16" s="68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s="6" customFormat="1" ht="21.75" customHeight="1" x14ac:dyDescent="0.2">
      <c r="A17" s="83"/>
      <c r="B17" s="69" t="s">
        <v>29</v>
      </c>
      <c r="C17" s="69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s="5" customFormat="1" ht="24" customHeight="1" x14ac:dyDescent="0.2">
      <c r="A18" s="82"/>
      <c r="B18" s="34"/>
      <c r="C18" s="36" t="s">
        <v>2</v>
      </c>
      <c r="D18" s="3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3"/>
    </row>
    <row r="19" spans="1:16" s="5" customFormat="1" ht="25.5" customHeight="1" x14ac:dyDescent="0.2">
      <c r="A19" s="82"/>
      <c r="B19" s="34">
        <v>227</v>
      </c>
      <c r="C19" s="34" t="s">
        <v>65</v>
      </c>
      <c r="D19" s="35" t="s">
        <v>69</v>
      </c>
      <c r="E19" s="33">
        <v>16.8</v>
      </c>
      <c r="F19" s="33">
        <v>9</v>
      </c>
      <c r="G19" s="33">
        <v>0</v>
      </c>
      <c r="H19" s="33">
        <v>147.5</v>
      </c>
      <c r="I19" s="33">
        <v>0.32500000000000001</v>
      </c>
      <c r="J19" s="33">
        <v>0.26</v>
      </c>
      <c r="K19" s="34">
        <v>15.13</v>
      </c>
      <c r="L19" s="34">
        <v>1.45</v>
      </c>
      <c r="M19" s="33">
        <v>18.579999999999998</v>
      </c>
      <c r="N19" s="33">
        <v>208.23</v>
      </c>
      <c r="O19" s="33">
        <v>29.31</v>
      </c>
      <c r="P19" s="33">
        <v>0.59</v>
      </c>
    </row>
    <row r="20" spans="1:16" s="5" customFormat="1" ht="33" customHeight="1" x14ac:dyDescent="0.2">
      <c r="A20" s="4"/>
      <c r="B20" s="34">
        <v>128</v>
      </c>
      <c r="C20" s="34" t="s">
        <v>78</v>
      </c>
      <c r="D20" s="35" t="s">
        <v>68</v>
      </c>
      <c r="E20" s="33">
        <v>3.75</v>
      </c>
      <c r="F20" s="33">
        <v>8.2799999999999994</v>
      </c>
      <c r="G20" s="33">
        <v>31.5</v>
      </c>
      <c r="H20" s="33">
        <v>217.9</v>
      </c>
      <c r="I20" s="33">
        <v>0.23400000000000001</v>
      </c>
      <c r="J20" s="33">
        <v>35.03</v>
      </c>
      <c r="K20" s="34">
        <v>17.399999999999999</v>
      </c>
      <c r="L20" s="34">
        <v>7.09</v>
      </c>
      <c r="M20" s="33">
        <v>136.38</v>
      </c>
      <c r="N20" s="33">
        <v>193.6</v>
      </c>
      <c r="O20" s="33">
        <v>63.54</v>
      </c>
      <c r="P20" s="33">
        <v>32.9</v>
      </c>
    </row>
    <row r="21" spans="1:16" s="5" customFormat="1" ht="30" customHeight="1" x14ac:dyDescent="0.2">
      <c r="A21" s="20"/>
      <c r="B21" s="34"/>
      <c r="C21" s="57" t="s">
        <v>79</v>
      </c>
      <c r="D21" s="58" t="s">
        <v>80</v>
      </c>
      <c r="E21" s="34">
        <v>0.5</v>
      </c>
      <c r="F21" s="34">
        <v>0.05</v>
      </c>
      <c r="G21" s="34">
        <v>3.5</v>
      </c>
      <c r="H21" s="34">
        <v>47.5</v>
      </c>
      <c r="I21" s="34">
        <v>0.4</v>
      </c>
      <c r="J21" s="33">
        <v>1.1499999999999999</v>
      </c>
      <c r="K21" s="34">
        <v>1.35</v>
      </c>
      <c r="L21" s="34">
        <v>0</v>
      </c>
      <c r="M21" s="34">
        <v>8.5</v>
      </c>
      <c r="N21" s="34">
        <v>14.5</v>
      </c>
      <c r="O21" s="34">
        <v>7</v>
      </c>
      <c r="P21" s="33">
        <v>0.35</v>
      </c>
    </row>
    <row r="22" spans="1:16" s="5" customFormat="1" ht="22.5" customHeight="1" x14ac:dyDescent="0.2">
      <c r="A22" s="84"/>
      <c r="B22" s="57"/>
      <c r="C22" s="57" t="s">
        <v>83</v>
      </c>
      <c r="D22" s="58" t="s">
        <v>3</v>
      </c>
      <c r="E22" s="34">
        <v>1</v>
      </c>
      <c r="F22" s="34">
        <v>0.2</v>
      </c>
      <c r="G22" s="34">
        <v>19.600000000000001</v>
      </c>
      <c r="H22" s="34">
        <v>83.4</v>
      </c>
      <c r="I22" s="34">
        <v>0</v>
      </c>
      <c r="J22" s="33">
        <v>4</v>
      </c>
      <c r="K22" s="33">
        <v>0</v>
      </c>
      <c r="L22" s="33">
        <v>0</v>
      </c>
      <c r="M22" s="34">
        <v>14</v>
      </c>
      <c r="N22" s="34">
        <v>14</v>
      </c>
      <c r="O22" s="34">
        <v>8</v>
      </c>
      <c r="P22" s="33">
        <v>2.8</v>
      </c>
    </row>
    <row r="23" spans="1:16" s="5" customFormat="1" ht="22.5" customHeight="1" x14ac:dyDescent="0.2">
      <c r="A23" s="84"/>
      <c r="B23" s="34"/>
      <c r="C23" s="34" t="s">
        <v>15</v>
      </c>
      <c r="D23" s="35" t="s">
        <v>11</v>
      </c>
      <c r="E23" s="34">
        <v>4.9800000000000004</v>
      </c>
      <c r="F23" s="34">
        <v>0.78</v>
      </c>
      <c r="G23" s="34">
        <v>28.86</v>
      </c>
      <c r="H23" s="34">
        <v>136.19999999999999</v>
      </c>
      <c r="I23" s="34">
        <v>36.4</v>
      </c>
      <c r="J23" s="33">
        <v>0</v>
      </c>
      <c r="K23" s="34">
        <v>12.3</v>
      </c>
      <c r="L23" s="34">
        <v>11.3</v>
      </c>
      <c r="M23" s="34">
        <v>12.3</v>
      </c>
      <c r="N23" s="34">
        <v>8.6</v>
      </c>
      <c r="O23" s="34">
        <v>6.3</v>
      </c>
      <c r="P23" s="33">
        <v>12.3</v>
      </c>
    </row>
    <row r="24" spans="1:16" s="5" customFormat="1" ht="21.75" customHeight="1" x14ac:dyDescent="0.2">
      <c r="A24" s="84"/>
      <c r="B24" s="34"/>
      <c r="C24" s="34" t="s">
        <v>5</v>
      </c>
      <c r="D24" s="35" t="s">
        <v>14</v>
      </c>
      <c r="E24" s="34">
        <v>1.41</v>
      </c>
      <c r="F24" s="34">
        <v>0.21</v>
      </c>
      <c r="G24" s="34">
        <v>14.94</v>
      </c>
      <c r="H24" s="34">
        <v>64.2</v>
      </c>
      <c r="I24" s="34">
        <v>12.3</v>
      </c>
      <c r="J24" s="33">
        <v>0</v>
      </c>
      <c r="K24" s="34">
        <v>9</v>
      </c>
      <c r="L24" s="34">
        <v>2.2999999999999998</v>
      </c>
      <c r="M24" s="34">
        <v>1.2</v>
      </c>
      <c r="N24" s="34">
        <v>2.6</v>
      </c>
      <c r="O24" s="34">
        <v>6.3</v>
      </c>
      <c r="P24" s="33">
        <v>14.2</v>
      </c>
    </row>
    <row r="25" spans="1:16" s="6" customFormat="1" ht="23.25" customHeight="1" x14ac:dyDescent="0.2">
      <c r="A25" s="84"/>
      <c r="B25" s="36"/>
      <c r="C25" s="36" t="s">
        <v>21</v>
      </c>
      <c r="D25" s="37"/>
      <c r="E25" s="38">
        <f>E24+E23+E22+E21+E20+E19</f>
        <v>28.44</v>
      </c>
      <c r="F25" s="38">
        <f t="shared" ref="F25:P25" si="1">F24+F23+F22+F21+F20+F19</f>
        <v>18.52</v>
      </c>
      <c r="G25" s="38">
        <f t="shared" si="1"/>
        <v>98.4</v>
      </c>
      <c r="H25" s="38">
        <f t="shared" si="1"/>
        <v>696.69999999999993</v>
      </c>
      <c r="I25" s="38">
        <f t="shared" si="1"/>
        <v>49.659000000000006</v>
      </c>
      <c r="J25" s="38">
        <f t="shared" si="1"/>
        <v>40.44</v>
      </c>
      <c r="K25" s="38">
        <f t="shared" si="1"/>
        <v>55.18</v>
      </c>
      <c r="L25" s="38">
        <f t="shared" si="1"/>
        <v>22.14</v>
      </c>
      <c r="M25" s="38">
        <f t="shared" si="1"/>
        <v>190.95999999999998</v>
      </c>
      <c r="N25" s="38">
        <f t="shared" si="1"/>
        <v>441.53</v>
      </c>
      <c r="O25" s="38">
        <f t="shared" si="1"/>
        <v>120.45</v>
      </c>
      <c r="P25" s="38">
        <f t="shared" si="1"/>
        <v>63.14</v>
      </c>
    </row>
    <row r="26" spans="1:16" s="6" customFormat="1" ht="20.25" customHeight="1" x14ac:dyDescent="0.2">
      <c r="A26" s="84"/>
      <c r="B26" s="67" t="s">
        <v>31</v>
      </c>
      <c r="C26" s="68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s="6" customFormat="1" ht="19.5" customHeight="1" x14ac:dyDescent="0.2">
      <c r="A27" s="85"/>
      <c r="B27" s="69" t="s">
        <v>29</v>
      </c>
      <c r="C27" s="69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1:16" s="5" customFormat="1" ht="24.75" customHeight="1" x14ac:dyDescent="0.2">
      <c r="A28" s="84"/>
      <c r="B28" s="34"/>
      <c r="C28" s="36" t="s">
        <v>2</v>
      </c>
      <c r="D28" s="35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s="5" customFormat="1" ht="24" customHeight="1" x14ac:dyDescent="0.2">
      <c r="A29" s="8"/>
      <c r="B29" s="34">
        <v>60</v>
      </c>
      <c r="C29" s="34" t="s">
        <v>25</v>
      </c>
      <c r="D29" s="35" t="s">
        <v>67</v>
      </c>
      <c r="E29" s="33">
        <v>34.380000000000003</v>
      </c>
      <c r="F29" s="33">
        <v>37.11</v>
      </c>
      <c r="G29" s="33">
        <v>8.99</v>
      </c>
      <c r="H29" s="33">
        <v>507.8</v>
      </c>
      <c r="I29" s="33">
        <v>0.1</v>
      </c>
      <c r="J29" s="33">
        <v>1.21</v>
      </c>
      <c r="K29" s="33">
        <v>35.6</v>
      </c>
      <c r="L29" s="33">
        <v>3.86</v>
      </c>
      <c r="M29" s="33">
        <v>48.41</v>
      </c>
      <c r="N29" s="33">
        <v>231.45</v>
      </c>
      <c r="O29" s="33">
        <v>32.93</v>
      </c>
      <c r="P29" s="33">
        <v>0</v>
      </c>
    </row>
    <row r="30" spans="1:16" s="5" customFormat="1" ht="31.5" x14ac:dyDescent="0.2">
      <c r="A30" s="8"/>
      <c r="B30" s="34">
        <v>203</v>
      </c>
      <c r="C30" s="34" t="s">
        <v>22</v>
      </c>
      <c r="D30" s="35" t="s">
        <v>70</v>
      </c>
      <c r="E30" s="34">
        <v>6.48</v>
      </c>
      <c r="F30" s="34">
        <v>7.6</v>
      </c>
      <c r="G30" s="34">
        <v>43.9</v>
      </c>
      <c r="H30" s="34">
        <v>270</v>
      </c>
      <c r="I30" s="34">
        <v>0.17499999999999999</v>
      </c>
      <c r="J30" s="33">
        <v>4.8000000000000001E-2</v>
      </c>
      <c r="K30" s="34">
        <v>58.56</v>
      </c>
      <c r="L30" s="34">
        <v>0.71</v>
      </c>
      <c r="M30" s="34">
        <v>44.1</v>
      </c>
      <c r="N30" s="34">
        <v>109.43</v>
      </c>
      <c r="O30" s="34">
        <v>37.799999999999997</v>
      </c>
      <c r="P30" s="33">
        <v>63.48</v>
      </c>
    </row>
    <row r="31" spans="1:16" s="5" customFormat="1" ht="26.25" customHeight="1" x14ac:dyDescent="0.2">
      <c r="A31" s="8"/>
      <c r="B31" s="34">
        <v>75</v>
      </c>
      <c r="C31" s="34" t="s">
        <v>23</v>
      </c>
      <c r="D31" s="35" t="s">
        <v>80</v>
      </c>
      <c r="E31" s="34">
        <v>1.18</v>
      </c>
      <c r="F31" s="34">
        <v>3.7250000000000001</v>
      </c>
      <c r="G31" s="34">
        <v>6.2850000000000001</v>
      </c>
      <c r="H31" s="34">
        <v>63.5</v>
      </c>
      <c r="I31" s="34">
        <v>21.9</v>
      </c>
      <c r="J31" s="33">
        <v>7.5</v>
      </c>
      <c r="K31" s="34">
        <v>1.4</v>
      </c>
      <c r="L31" s="34">
        <v>1.4</v>
      </c>
      <c r="M31" s="34">
        <v>2.2999999999999998</v>
      </c>
      <c r="N31" s="34">
        <v>2.4</v>
      </c>
      <c r="O31" s="34">
        <v>5.6</v>
      </c>
      <c r="P31" s="33">
        <v>7.5</v>
      </c>
    </row>
    <row r="32" spans="1:16" s="5" customFormat="1" ht="22.5" customHeight="1" x14ac:dyDescent="0.2">
      <c r="A32" s="8"/>
      <c r="B32" s="34">
        <v>349</v>
      </c>
      <c r="C32" s="34" t="s">
        <v>12</v>
      </c>
      <c r="D32" s="35" t="s">
        <v>3</v>
      </c>
      <c r="E32" s="34">
        <v>0.08</v>
      </c>
      <c r="F32" s="34">
        <v>0.08</v>
      </c>
      <c r="G32" s="34">
        <v>21.7</v>
      </c>
      <c r="H32" s="34">
        <v>88</v>
      </c>
      <c r="I32" s="34">
        <v>6.0000000000000001E-3</v>
      </c>
      <c r="J32" s="33">
        <v>1.4</v>
      </c>
      <c r="K32" s="33">
        <v>0</v>
      </c>
      <c r="L32" s="33">
        <v>0.12</v>
      </c>
      <c r="M32" s="34">
        <v>12.8</v>
      </c>
      <c r="N32" s="34">
        <v>2.2000000000000002</v>
      </c>
      <c r="O32" s="34">
        <v>1.8</v>
      </c>
      <c r="P32" s="33">
        <v>1</v>
      </c>
    </row>
    <row r="33" spans="1:16" s="5" customFormat="1" ht="21.75" customHeight="1" x14ac:dyDescent="0.2">
      <c r="A33" s="8"/>
      <c r="B33" s="34"/>
      <c r="C33" s="34" t="s">
        <v>13</v>
      </c>
      <c r="D33" s="35" t="s">
        <v>11</v>
      </c>
      <c r="E33" s="34">
        <v>4.9800000000000004</v>
      </c>
      <c r="F33" s="34">
        <v>0.78</v>
      </c>
      <c r="G33" s="34">
        <v>28.86</v>
      </c>
      <c r="H33" s="34">
        <v>136.19999999999999</v>
      </c>
      <c r="I33" s="34">
        <v>36.4</v>
      </c>
      <c r="J33" s="33">
        <v>0</v>
      </c>
      <c r="K33" s="34">
        <v>12.3</v>
      </c>
      <c r="L33" s="34">
        <v>11.3</v>
      </c>
      <c r="M33" s="34">
        <v>12.3</v>
      </c>
      <c r="N33" s="34">
        <v>8.6</v>
      </c>
      <c r="O33" s="34">
        <v>6.3</v>
      </c>
      <c r="P33" s="33">
        <v>12.3</v>
      </c>
    </row>
    <row r="34" spans="1:16" s="5" customFormat="1" ht="21.75" customHeight="1" x14ac:dyDescent="0.2">
      <c r="A34" s="8"/>
      <c r="B34" s="34"/>
      <c r="C34" s="34" t="s">
        <v>5</v>
      </c>
      <c r="D34" s="35" t="s">
        <v>14</v>
      </c>
      <c r="E34" s="34">
        <v>1.41</v>
      </c>
      <c r="F34" s="34">
        <v>0.21</v>
      </c>
      <c r="G34" s="34">
        <v>14.94</v>
      </c>
      <c r="H34" s="34">
        <v>64.2</v>
      </c>
      <c r="I34" s="34">
        <v>12.3</v>
      </c>
      <c r="J34" s="33">
        <v>0</v>
      </c>
      <c r="K34" s="34">
        <v>9</v>
      </c>
      <c r="L34" s="34">
        <v>2.2999999999999998</v>
      </c>
      <c r="M34" s="34">
        <v>1.2</v>
      </c>
      <c r="N34" s="34">
        <v>2.6</v>
      </c>
      <c r="O34" s="34">
        <v>6.3</v>
      </c>
      <c r="P34" s="33">
        <v>14.2</v>
      </c>
    </row>
    <row r="35" spans="1:16" s="6" customFormat="1" ht="21.75" customHeight="1" x14ac:dyDescent="0.2">
      <c r="A35" s="8"/>
      <c r="B35" s="36"/>
      <c r="C35" s="36" t="s">
        <v>21</v>
      </c>
      <c r="D35" s="37"/>
      <c r="E35" s="38">
        <f>E34+E33+E32+E31+E30+E29</f>
        <v>48.510000000000005</v>
      </c>
      <c r="F35" s="38">
        <f t="shared" ref="F35:P35" si="2">F34+F33+F32+F31+F30+F29</f>
        <v>49.504999999999995</v>
      </c>
      <c r="G35" s="38">
        <f t="shared" si="2"/>
        <v>124.675</v>
      </c>
      <c r="H35" s="38">
        <f t="shared" si="2"/>
        <v>1129.7</v>
      </c>
      <c r="I35" s="38">
        <f t="shared" si="2"/>
        <v>70.880999999999986</v>
      </c>
      <c r="J35" s="38">
        <f t="shared" si="2"/>
        <v>10.158000000000001</v>
      </c>
      <c r="K35" s="38">
        <f t="shared" si="2"/>
        <v>116.86000000000001</v>
      </c>
      <c r="L35" s="38">
        <f t="shared" si="2"/>
        <v>19.690000000000001</v>
      </c>
      <c r="M35" s="38">
        <f t="shared" si="2"/>
        <v>121.11</v>
      </c>
      <c r="N35" s="38">
        <f t="shared" si="2"/>
        <v>356.68</v>
      </c>
      <c r="O35" s="38">
        <f t="shared" si="2"/>
        <v>90.72999999999999</v>
      </c>
      <c r="P35" s="38">
        <f t="shared" si="2"/>
        <v>98.47999999999999</v>
      </c>
    </row>
    <row r="36" spans="1:16" s="6" customFormat="1" ht="20.25" customHeight="1" x14ac:dyDescent="0.2">
      <c r="A36" s="8"/>
      <c r="B36" s="67" t="s">
        <v>32</v>
      </c>
      <c r="C36" s="68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</row>
    <row r="37" spans="1:16" s="6" customFormat="1" ht="20.25" customHeight="1" x14ac:dyDescent="0.2">
      <c r="A37" s="28"/>
      <c r="B37" s="69" t="s">
        <v>29</v>
      </c>
      <c r="C37" s="69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s="5" customFormat="1" ht="18" customHeight="1" x14ac:dyDescent="0.2">
      <c r="A38" s="84"/>
      <c r="B38" s="36"/>
      <c r="C38" s="36" t="s">
        <v>2</v>
      </c>
      <c r="D38" s="35"/>
      <c r="E38" s="33"/>
      <c r="F38" s="33"/>
      <c r="G38" s="42"/>
      <c r="H38" s="42"/>
      <c r="I38" s="42"/>
      <c r="J38" s="42"/>
      <c r="K38" s="42"/>
      <c r="L38" s="42"/>
      <c r="M38" s="42"/>
      <c r="N38" s="42"/>
      <c r="O38" s="42"/>
      <c r="P38" s="33"/>
    </row>
    <row r="39" spans="1:16" s="5" customFormat="1" ht="18" customHeight="1" x14ac:dyDescent="0.2">
      <c r="A39" s="84"/>
      <c r="B39" s="61"/>
      <c r="C39" s="62" t="s">
        <v>86</v>
      </c>
      <c r="D39" s="63">
        <v>150</v>
      </c>
      <c r="E39" s="63">
        <v>0.8</v>
      </c>
      <c r="F39" s="63">
        <v>0.8</v>
      </c>
      <c r="G39" s="63">
        <v>19.600000000000001</v>
      </c>
      <c r="H39" s="63">
        <v>94</v>
      </c>
      <c r="I39" s="63">
        <v>0</v>
      </c>
      <c r="J39" s="63">
        <v>20</v>
      </c>
      <c r="K39" s="64">
        <v>0</v>
      </c>
      <c r="L39" s="64">
        <v>0</v>
      </c>
      <c r="M39" s="64">
        <v>32</v>
      </c>
      <c r="N39" s="64">
        <v>22</v>
      </c>
      <c r="O39" s="64">
        <v>0.1</v>
      </c>
      <c r="P39" s="65">
        <v>4.4000000000000004</v>
      </c>
    </row>
    <row r="40" spans="1:16" s="5" customFormat="1" ht="33.75" customHeight="1" x14ac:dyDescent="0.2">
      <c r="A40" s="84"/>
      <c r="B40" s="34">
        <v>291</v>
      </c>
      <c r="C40" s="34" t="s">
        <v>35</v>
      </c>
      <c r="D40" s="35" t="s">
        <v>76</v>
      </c>
      <c r="E40" s="33">
        <v>24.34</v>
      </c>
      <c r="F40" s="33">
        <v>28.16</v>
      </c>
      <c r="G40" s="33">
        <v>39.840000000000003</v>
      </c>
      <c r="H40" s="33">
        <v>510</v>
      </c>
      <c r="I40" s="33">
        <v>0.113</v>
      </c>
      <c r="J40" s="33">
        <v>2.34</v>
      </c>
      <c r="K40" s="33">
        <v>60.25</v>
      </c>
      <c r="L40" s="33">
        <v>1.19</v>
      </c>
      <c r="M40" s="33">
        <v>30.5</v>
      </c>
      <c r="N40" s="33">
        <v>193.76</v>
      </c>
      <c r="O40" s="33">
        <v>46.49</v>
      </c>
      <c r="P40" s="33">
        <v>252</v>
      </c>
    </row>
    <row r="41" spans="1:16" s="5" customFormat="1" ht="31.5" x14ac:dyDescent="0.2">
      <c r="A41" s="84"/>
      <c r="B41" s="34">
        <v>71</v>
      </c>
      <c r="C41" s="34" t="s">
        <v>72</v>
      </c>
      <c r="D41" s="35" t="s">
        <v>80</v>
      </c>
      <c r="E41" s="34">
        <v>0.39</v>
      </c>
      <c r="F41" s="34">
        <v>0.05</v>
      </c>
      <c r="G41" s="34">
        <v>0.83</v>
      </c>
      <c r="H41" s="34">
        <v>5</v>
      </c>
      <c r="I41" s="34">
        <v>0.01</v>
      </c>
      <c r="J41" s="33">
        <v>2.4500000000000002</v>
      </c>
      <c r="K41" s="34">
        <v>0</v>
      </c>
      <c r="L41" s="34">
        <v>1.91</v>
      </c>
      <c r="M41" s="34">
        <v>11.27</v>
      </c>
      <c r="N41" s="34">
        <v>11.76</v>
      </c>
      <c r="O41" s="34">
        <v>6.86</v>
      </c>
      <c r="P41" s="33">
        <v>2.5</v>
      </c>
    </row>
    <row r="42" spans="1:16" s="5" customFormat="1" ht="21" customHeight="1" x14ac:dyDescent="0.2">
      <c r="A42" s="84"/>
      <c r="B42" s="34">
        <v>349</v>
      </c>
      <c r="C42" s="34" t="s">
        <v>12</v>
      </c>
      <c r="D42" s="35" t="s">
        <v>3</v>
      </c>
      <c r="E42" s="34">
        <v>0.16</v>
      </c>
      <c r="F42" s="34">
        <v>0.16</v>
      </c>
      <c r="G42" s="34">
        <v>21.82</v>
      </c>
      <c r="H42" s="34">
        <v>112</v>
      </c>
      <c r="I42" s="34">
        <v>1.2E-2</v>
      </c>
      <c r="J42" s="34">
        <v>2.8</v>
      </c>
      <c r="K42" s="34">
        <v>0</v>
      </c>
      <c r="L42" s="34">
        <v>0.22</v>
      </c>
      <c r="M42" s="34">
        <v>14.86</v>
      </c>
      <c r="N42" s="34">
        <v>4.4000000000000004</v>
      </c>
      <c r="O42" s="34">
        <v>3.6</v>
      </c>
      <c r="P42" s="33">
        <v>2</v>
      </c>
    </row>
    <row r="43" spans="1:16" s="5" customFormat="1" ht="21" customHeight="1" x14ac:dyDescent="0.2">
      <c r="A43" s="84"/>
      <c r="B43" s="34"/>
      <c r="C43" s="40" t="s">
        <v>13</v>
      </c>
      <c r="D43" s="40" t="s">
        <v>11</v>
      </c>
      <c r="E43" s="34">
        <v>4.9800000000000004</v>
      </c>
      <c r="F43" s="34">
        <v>0.78</v>
      </c>
      <c r="G43" s="34">
        <v>28.86</v>
      </c>
      <c r="H43" s="34">
        <v>136.19999999999999</v>
      </c>
      <c r="I43" s="34">
        <v>36.4</v>
      </c>
      <c r="J43" s="33">
        <v>0</v>
      </c>
      <c r="K43" s="34">
        <v>12.3</v>
      </c>
      <c r="L43" s="34">
        <v>11.3</v>
      </c>
      <c r="M43" s="34">
        <v>12.3</v>
      </c>
      <c r="N43" s="34">
        <v>8.6</v>
      </c>
      <c r="O43" s="34">
        <v>6.3</v>
      </c>
      <c r="P43" s="33">
        <v>12.3</v>
      </c>
    </row>
    <row r="44" spans="1:16" s="5" customFormat="1" ht="22.5" customHeight="1" x14ac:dyDescent="0.2">
      <c r="A44" s="84"/>
      <c r="B44" s="34"/>
      <c r="C44" s="40" t="s">
        <v>5</v>
      </c>
      <c r="D44" s="40" t="s">
        <v>14</v>
      </c>
      <c r="E44" s="34">
        <v>1.41</v>
      </c>
      <c r="F44" s="34">
        <v>0.21</v>
      </c>
      <c r="G44" s="34">
        <v>14.94</v>
      </c>
      <c r="H44" s="34">
        <v>64.2</v>
      </c>
      <c r="I44" s="34">
        <v>12.3</v>
      </c>
      <c r="J44" s="33">
        <v>0</v>
      </c>
      <c r="K44" s="34">
        <v>9</v>
      </c>
      <c r="L44" s="34">
        <v>2.2999999999999998</v>
      </c>
      <c r="M44" s="34">
        <v>1.2</v>
      </c>
      <c r="N44" s="34">
        <v>2.6</v>
      </c>
      <c r="O44" s="34">
        <v>6.3</v>
      </c>
      <c r="P44" s="33">
        <v>14.2</v>
      </c>
    </row>
    <row r="45" spans="1:16" s="5" customFormat="1" ht="24.75" hidden="1" customHeight="1" x14ac:dyDescent="0.2">
      <c r="A45" s="84"/>
      <c r="B45" s="34"/>
      <c r="C45" s="79" t="s">
        <v>16</v>
      </c>
      <c r="D45" s="80"/>
      <c r="E45" s="80"/>
      <c r="F45" s="80"/>
      <c r="G45" s="80"/>
      <c r="H45" s="81"/>
      <c r="I45" s="43"/>
      <c r="J45" s="43"/>
      <c r="K45" s="43"/>
      <c r="L45" s="43"/>
      <c r="M45" s="43"/>
      <c r="N45" s="43"/>
      <c r="O45" s="43"/>
      <c r="P45" s="33"/>
    </row>
    <row r="46" spans="1:16" s="5" customFormat="1" ht="24.75" customHeight="1" x14ac:dyDescent="0.2">
      <c r="A46" s="84"/>
      <c r="B46" s="34"/>
      <c r="C46" s="36" t="s">
        <v>21</v>
      </c>
      <c r="D46" s="41"/>
      <c r="E46" s="41">
        <f>E44+E43+E41+E40+E39</f>
        <v>31.92</v>
      </c>
      <c r="F46" s="41">
        <f t="shared" ref="F46:P46" si="3">F44+F43+F41+F40+F39</f>
        <v>30</v>
      </c>
      <c r="G46" s="41">
        <f t="shared" si="3"/>
        <v>104.07</v>
      </c>
      <c r="H46" s="41">
        <f t="shared" si="3"/>
        <v>809.4</v>
      </c>
      <c r="I46" s="41">
        <f t="shared" si="3"/>
        <v>48.823</v>
      </c>
      <c r="J46" s="41">
        <f t="shared" si="3"/>
        <v>24.79</v>
      </c>
      <c r="K46" s="41">
        <f t="shared" si="3"/>
        <v>81.55</v>
      </c>
      <c r="L46" s="41">
        <f t="shared" si="3"/>
        <v>16.700000000000003</v>
      </c>
      <c r="M46" s="41">
        <f t="shared" si="3"/>
        <v>87.27</v>
      </c>
      <c r="N46" s="41">
        <f t="shared" si="3"/>
        <v>238.72</v>
      </c>
      <c r="O46" s="41">
        <f t="shared" si="3"/>
        <v>66.05</v>
      </c>
      <c r="P46" s="41">
        <f t="shared" si="3"/>
        <v>285.39999999999998</v>
      </c>
    </row>
    <row r="47" spans="1:16" s="5" customFormat="1" ht="20.25" customHeight="1" x14ac:dyDescent="0.2">
      <c r="A47" s="84"/>
      <c r="B47" s="67" t="s">
        <v>33</v>
      </c>
      <c r="C47" s="6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16" s="5" customFormat="1" ht="18" customHeight="1" x14ac:dyDescent="0.2">
      <c r="A48" s="85"/>
      <c r="B48" s="69" t="s">
        <v>29</v>
      </c>
      <c r="C48" s="69"/>
      <c r="D48" s="48"/>
      <c r="E48" s="48" t="s">
        <v>53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s="5" customFormat="1" ht="18.75" customHeight="1" x14ac:dyDescent="0.2">
      <c r="A49" s="84"/>
      <c r="B49" s="34"/>
      <c r="C49" s="36" t="s">
        <v>2</v>
      </c>
      <c r="D49" s="35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1:16" s="5" customFormat="1" ht="18.75" customHeight="1" x14ac:dyDescent="0.2">
      <c r="A50" s="84"/>
      <c r="B50" s="57"/>
      <c r="C50" s="57" t="s">
        <v>88</v>
      </c>
      <c r="D50" s="66">
        <v>42005</v>
      </c>
      <c r="E50" s="57">
        <v>3.5</v>
      </c>
      <c r="F50" s="57">
        <v>4.5</v>
      </c>
      <c r="G50" s="57">
        <v>0</v>
      </c>
      <c r="H50" s="57">
        <v>54.5</v>
      </c>
      <c r="I50" s="57">
        <v>0</v>
      </c>
      <c r="J50" s="57">
        <v>0</v>
      </c>
      <c r="K50" s="59">
        <v>0.1</v>
      </c>
      <c r="L50" s="59">
        <v>0.1</v>
      </c>
      <c r="M50" s="59">
        <v>132</v>
      </c>
      <c r="N50" s="59">
        <v>75</v>
      </c>
      <c r="O50" s="59">
        <v>5.5</v>
      </c>
      <c r="P50" s="59">
        <v>0.2</v>
      </c>
    </row>
    <row r="51" spans="1:16" s="5" customFormat="1" ht="18.75" customHeight="1" x14ac:dyDescent="0.2">
      <c r="A51" s="84"/>
      <c r="B51" s="34">
        <v>295</v>
      </c>
      <c r="C51" s="34" t="s">
        <v>63</v>
      </c>
      <c r="D51" s="35" t="s">
        <v>67</v>
      </c>
      <c r="E51" s="34">
        <v>15.2</v>
      </c>
      <c r="F51" s="34">
        <v>22.6</v>
      </c>
      <c r="G51" s="34">
        <v>14.8</v>
      </c>
      <c r="H51" s="34">
        <v>324</v>
      </c>
      <c r="I51" s="34">
        <v>6.0999999999999999E-2</v>
      </c>
      <c r="J51" s="33">
        <v>0.54</v>
      </c>
      <c r="K51" s="34">
        <v>6.75</v>
      </c>
      <c r="L51" s="34">
        <v>16.5</v>
      </c>
      <c r="M51" s="34">
        <v>15</v>
      </c>
      <c r="N51" s="34">
        <v>92.9</v>
      </c>
      <c r="O51" s="34">
        <v>15</v>
      </c>
      <c r="P51" s="33">
        <v>20.8</v>
      </c>
    </row>
    <row r="52" spans="1:16" s="5" customFormat="1" ht="18.75" customHeight="1" x14ac:dyDescent="0.2">
      <c r="A52" s="84"/>
      <c r="B52" s="34">
        <v>139</v>
      </c>
      <c r="C52" s="34" t="s">
        <v>4</v>
      </c>
      <c r="D52" s="35" t="s">
        <v>80</v>
      </c>
      <c r="E52" s="33">
        <v>3.6</v>
      </c>
      <c r="F52" s="33">
        <v>6.48</v>
      </c>
      <c r="G52" s="33">
        <v>19.079999999999998</v>
      </c>
      <c r="H52" s="33">
        <v>149.4</v>
      </c>
      <c r="I52" s="33">
        <v>0</v>
      </c>
      <c r="J52" s="33">
        <v>33.61</v>
      </c>
      <c r="K52" s="33">
        <v>0.5</v>
      </c>
      <c r="L52" s="33">
        <v>2.7</v>
      </c>
      <c r="M52" s="33">
        <v>49.54</v>
      </c>
      <c r="N52" s="33">
        <v>34.54</v>
      </c>
      <c r="O52" s="33">
        <v>18.89</v>
      </c>
      <c r="P52" s="33">
        <v>66.06</v>
      </c>
    </row>
    <row r="53" spans="1:16" s="5" customFormat="1" ht="18.75" customHeight="1" x14ac:dyDescent="0.2">
      <c r="A53" s="84"/>
      <c r="B53" s="34">
        <v>349</v>
      </c>
      <c r="C53" s="34" t="s">
        <v>12</v>
      </c>
      <c r="D53" s="35" t="s">
        <v>3</v>
      </c>
      <c r="E53" s="34">
        <v>0.16</v>
      </c>
      <c r="F53" s="34">
        <v>0.16</v>
      </c>
      <c r="G53" s="34">
        <v>21.82</v>
      </c>
      <c r="H53" s="34">
        <v>112</v>
      </c>
      <c r="I53" s="34">
        <v>1.2E-2</v>
      </c>
      <c r="J53" s="34">
        <v>2.8</v>
      </c>
      <c r="K53" s="34">
        <v>0</v>
      </c>
      <c r="L53" s="34">
        <v>0.22</v>
      </c>
      <c r="M53" s="34">
        <v>14.86</v>
      </c>
      <c r="N53" s="34">
        <v>4.4000000000000004</v>
      </c>
      <c r="O53" s="34">
        <v>3.6</v>
      </c>
      <c r="P53" s="33">
        <v>2</v>
      </c>
    </row>
    <row r="54" spans="1:16" s="5" customFormat="1" ht="18.75" customHeight="1" x14ac:dyDescent="0.2">
      <c r="A54" s="84"/>
      <c r="B54" s="34">
        <v>302</v>
      </c>
      <c r="C54" s="34" t="s">
        <v>75</v>
      </c>
      <c r="D54" s="35" t="s">
        <v>68</v>
      </c>
      <c r="E54" s="33">
        <v>13.18</v>
      </c>
      <c r="F54" s="33">
        <v>10.68</v>
      </c>
      <c r="G54" s="33">
        <v>59.2</v>
      </c>
      <c r="H54" s="33">
        <v>176.5</v>
      </c>
      <c r="I54" s="33">
        <v>0.44800000000000001</v>
      </c>
      <c r="J54" s="33">
        <v>0</v>
      </c>
      <c r="K54" s="33">
        <v>40</v>
      </c>
      <c r="L54" s="33">
        <v>4.3</v>
      </c>
      <c r="M54" s="33">
        <v>41.4</v>
      </c>
      <c r="N54" s="33">
        <v>314.8</v>
      </c>
      <c r="O54" s="33">
        <v>208.55</v>
      </c>
      <c r="P54" s="33">
        <v>47.1</v>
      </c>
    </row>
    <row r="55" spans="1:16" s="5" customFormat="1" ht="18.75" customHeight="1" x14ac:dyDescent="0.2">
      <c r="A55" s="84"/>
      <c r="B55" s="34"/>
      <c r="C55" s="34" t="s">
        <v>15</v>
      </c>
      <c r="D55" s="35" t="s">
        <v>11</v>
      </c>
      <c r="E55" s="34">
        <v>4.9800000000000004</v>
      </c>
      <c r="F55" s="34">
        <v>0.78</v>
      </c>
      <c r="G55" s="34">
        <v>28.86</v>
      </c>
      <c r="H55" s="34">
        <v>136.19999999999999</v>
      </c>
      <c r="I55" s="34">
        <v>36.4</v>
      </c>
      <c r="J55" s="33">
        <v>0</v>
      </c>
      <c r="K55" s="34">
        <v>12.3</v>
      </c>
      <c r="L55" s="34">
        <v>11.3</v>
      </c>
      <c r="M55" s="34">
        <v>12.3</v>
      </c>
      <c r="N55" s="34">
        <v>8.6</v>
      </c>
      <c r="O55" s="34">
        <v>6.3</v>
      </c>
      <c r="P55" s="33">
        <v>12.3</v>
      </c>
    </row>
    <row r="56" spans="1:16" s="5" customFormat="1" ht="18.75" customHeight="1" x14ac:dyDescent="0.2">
      <c r="A56" s="84"/>
      <c r="B56" s="34"/>
      <c r="C56" s="34" t="s">
        <v>5</v>
      </c>
      <c r="D56" s="35" t="s">
        <v>14</v>
      </c>
      <c r="E56" s="34">
        <v>1.41</v>
      </c>
      <c r="F56" s="34">
        <v>0.21</v>
      </c>
      <c r="G56" s="34">
        <v>14.94</v>
      </c>
      <c r="H56" s="34">
        <v>64.2</v>
      </c>
      <c r="I56" s="34">
        <v>12.3</v>
      </c>
      <c r="J56" s="33">
        <v>0</v>
      </c>
      <c r="K56" s="34">
        <v>9</v>
      </c>
      <c r="L56" s="34">
        <v>2.2999999999999998</v>
      </c>
      <c r="M56" s="34">
        <v>1.2</v>
      </c>
      <c r="N56" s="34">
        <v>2.6</v>
      </c>
      <c r="O56" s="34">
        <v>6.3</v>
      </c>
      <c r="P56" s="33">
        <v>14.2</v>
      </c>
    </row>
    <row r="57" spans="1:16" s="5" customFormat="1" ht="18.75" customHeight="1" x14ac:dyDescent="0.2">
      <c r="A57" s="84"/>
      <c r="B57" s="36"/>
      <c r="C57" s="36" t="s">
        <v>21</v>
      </c>
      <c r="D57" s="37"/>
      <c r="E57" s="38">
        <f>E56+E55+E54+E53+E52+E51+E50</f>
        <v>42.03</v>
      </c>
      <c r="F57" s="38">
        <f t="shared" ref="F57:P57" si="4">F56+F55+F54+F53+F52+F51+F50</f>
        <v>45.410000000000004</v>
      </c>
      <c r="G57" s="38">
        <f t="shared" si="4"/>
        <v>158.69999999999999</v>
      </c>
      <c r="H57" s="38">
        <f t="shared" si="4"/>
        <v>1016.8</v>
      </c>
      <c r="I57" s="38">
        <f t="shared" si="4"/>
        <v>49.221000000000004</v>
      </c>
      <c r="J57" s="38">
        <f t="shared" si="4"/>
        <v>36.949999999999996</v>
      </c>
      <c r="K57" s="38">
        <f t="shared" si="4"/>
        <v>68.649999999999991</v>
      </c>
      <c r="L57" s="38">
        <f t="shared" si="4"/>
        <v>37.42</v>
      </c>
      <c r="M57" s="38">
        <f t="shared" si="4"/>
        <v>266.29999999999995</v>
      </c>
      <c r="N57" s="38">
        <f t="shared" si="4"/>
        <v>532.84</v>
      </c>
      <c r="O57" s="38">
        <f t="shared" si="4"/>
        <v>264.14</v>
      </c>
      <c r="P57" s="38">
        <f t="shared" si="4"/>
        <v>162.66</v>
      </c>
    </row>
    <row r="58" spans="1:16" s="6" customFormat="1" ht="20.25" customHeight="1" x14ac:dyDescent="0.2">
      <c r="A58" s="27"/>
      <c r="B58" s="67" t="s">
        <v>28</v>
      </c>
      <c r="C58" s="68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1:16" s="6" customFormat="1" ht="20.25" customHeight="1" x14ac:dyDescent="0.2">
      <c r="A59" s="29"/>
      <c r="B59" s="69" t="s">
        <v>34</v>
      </c>
      <c r="C59" s="69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</row>
    <row r="60" spans="1:16" s="5" customFormat="1" ht="22.5" customHeight="1" x14ac:dyDescent="0.2">
      <c r="A60" s="7"/>
      <c r="B60" s="34"/>
      <c r="C60" s="36" t="s">
        <v>2</v>
      </c>
      <c r="D60" s="3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s="5" customFormat="1" ht="22.5" customHeight="1" x14ac:dyDescent="0.2">
      <c r="A61" s="56"/>
      <c r="B61" s="57"/>
      <c r="C61" s="57" t="s">
        <v>81</v>
      </c>
      <c r="D61" s="58" t="s">
        <v>87</v>
      </c>
      <c r="E61" s="57">
        <v>3</v>
      </c>
      <c r="F61" s="57">
        <v>1</v>
      </c>
      <c r="G61" s="57">
        <v>42</v>
      </c>
      <c r="H61" s="57">
        <v>192</v>
      </c>
      <c r="I61" s="57">
        <v>0.1</v>
      </c>
      <c r="J61" s="60">
        <v>20</v>
      </c>
      <c r="K61" s="34">
        <v>0.2</v>
      </c>
      <c r="L61" s="34">
        <v>0.8</v>
      </c>
      <c r="M61" s="34">
        <v>24</v>
      </c>
      <c r="N61" s="34">
        <v>56</v>
      </c>
      <c r="O61" s="34">
        <v>80</v>
      </c>
      <c r="P61" s="33">
        <v>1.2</v>
      </c>
    </row>
    <row r="62" spans="1:16" s="5" customFormat="1" ht="18.75" customHeight="1" x14ac:dyDescent="0.2">
      <c r="A62" s="7"/>
      <c r="B62" s="34">
        <v>295</v>
      </c>
      <c r="C62" s="34" t="s">
        <v>26</v>
      </c>
      <c r="D62" s="35" t="s">
        <v>67</v>
      </c>
      <c r="E62" s="34">
        <v>15.2</v>
      </c>
      <c r="F62" s="34">
        <v>22.6</v>
      </c>
      <c r="G62" s="34">
        <v>14.8</v>
      </c>
      <c r="H62" s="34">
        <v>324</v>
      </c>
      <c r="I62" s="34">
        <v>6.0999999999999999E-2</v>
      </c>
      <c r="J62" s="33">
        <v>0.54</v>
      </c>
      <c r="K62" s="34">
        <v>6.75</v>
      </c>
      <c r="L62" s="34">
        <v>16.5</v>
      </c>
      <c r="M62" s="34">
        <v>15</v>
      </c>
      <c r="N62" s="34">
        <v>92.9</v>
      </c>
      <c r="O62" s="34">
        <v>15</v>
      </c>
      <c r="P62" s="33">
        <v>20.8</v>
      </c>
    </row>
    <row r="63" spans="1:16" s="5" customFormat="1" ht="18" customHeight="1" x14ac:dyDescent="0.2">
      <c r="A63" s="7"/>
      <c r="B63" s="57"/>
      <c r="C63" s="57" t="s">
        <v>79</v>
      </c>
      <c r="D63" s="58" t="s">
        <v>80</v>
      </c>
      <c r="E63" s="57">
        <v>0.5</v>
      </c>
      <c r="F63" s="57">
        <v>0.05</v>
      </c>
      <c r="G63" s="57">
        <v>3.5</v>
      </c>
      <c r="H63" s="57">
        <v>47.5</v>
      </c>
      <c r="I63" s="57">
        <v>0.4</v>
      </c>
      <c r="J63" s="60">
        <v>1.1499999999999999</v>
      </c>
      <c r="K63" s="34">
        <v>1.35</v>
      </c>
      <c r="L63" s="34">
        <v>0</v>
      </c>
      <c r="M63" s="34">
        <v>8.5</v>
      </c>
      <c r="N63" s="34">
        <v>14.5</v>
      </c>
      <c r="O63" s="34">
        <v>7</v>
      </c>
      <c r="P63" s="33">
        <v>0.35</v>
      </c>
    </row>
    <row r="64" spans="1:16" s="5" customFormat="1" ht="21" customHeight="1" x14ac:dyDescent="0.2">
      <c r="A64" s="21"/>
      <c r="B64" s="34"/>
      <c r="C64" s="34" t="s">
        <v>73</v>
      </c>
      <c r="D64" s="35" t="s">
        <v>68</v>
      </c>
      <c r="E64" s="33">
        <v>13.18</v>
      </c>
      <c r="F64" s="33">
        <v>10.68</v>
      </c>
      <c r="G64" s="33">
        <v>59.2</v>
      </c>
      <c r="H64" s="33">
        <v>174.2</v>
      </c>
      <c r="I64" s="33">
        <v>0.44800000000000001</v>
      </c>
      <c r="J64" s="33">
        <v>0</v>
      </c>
      <c r="K64" s="33">
        <v>40</v>
      </c>
      <c r="L64" s="33">
        <v>4.3</v>
      </c>
      <c r="M64" s="33">
        <v>41.4</v>
      </c>
      <c r="N64" s="33">
        <v>314.8</v>
      </c>
      <c r="O64" s="33">
        <v>208.55</v>
      </c>
      <c r="P64" s="33">
        <v>47.1</v>
      </c>
    </row>
    <row r="65" spans="1:16" s="5" customFormat="1" ht="18.75" customHeight="1" x14ac:dyDescent="0.2">
      <c r="A65" s="7"/>
      <c r="B65" s="34"/>
      <c r="C65" s="57" t="s">
        <v>83</v>
      </c>
      <c r="D65" s="58" t="s">
        <v>3</v>
      </c>
      <c r="E65" s="34">
        <v>1</v>
      </c>
      <c r="F65" s="34">
        <v>0.2</v>
      </c>
      <c r="G65" s="34">
        <v>19.600000000000001</v>
      </c>
      <c r="H65" s="34">
        <v>83.4</v>
      </c>
      <c r="I65" s="34">
        <v>0</v>
      </c>
      <c r="J65" s="33">
        <v>4</v>
      </c>
      <c r="K65" s="33">
        <v>0</v>
      </c>
      <c r="L65" s="33">
        <v>0</v>
      </c>
      <c r="M65" s="34">
        <v>14</v>
      </c>
      <c r="N65" s="34">
        <v>14</v>
      </c>
      <c r="O65" s="34">
        <v>8</v>
      </c>
      <c r="P65" s="33">
        <v>2.8</v>
      </c>
    </row>
    <row r="66" spans="1:16" s="5" customFormat="1" ht="20.25" customHeight="1" x14ac:dyDescent="0.2">
      <c r="A66" s="7"/>
      <c r="B66" s="34"/>
      <c r="C66" s="34" t="s">
        <v>15</v>
      </c>
      <c r="D66" s="35" t="s">
        <v>11</v>
      </c>
      <c r="E66" s="34">
        <v>4.9800000000000004</v>
      </c>
      <c r="F66" s="34">
        <v>0.78</v>
      </c>
      <c r="G66" s="34">
        <v>28.86</v>
      </c>
      <c r="H66" s="34">
        <v>136.19999999999999</v>
      </c>
      <c r="I66" s="34">
        <v>36.4</v>
      </c>
      <c r="J66" s="33">
        <v>0</v>
      </c>
      <c r="K66" s="34">
        <v>12.3</v>
      </c>
      <c r="L66" s="34">
        <v>11.3</v>
      </c>
      <c r="M66" s="34">
        <v>12.3</v>
      </c>
      <c r="N66" s="34">
        <v>8.6</v>
      </c>
      <c r="O66" s="34">
        <v>6.3</v>
      </c>
      <c r="P66" s="33">
        <v>12.3</v>
      </c>
    </row>
    <row r="67" spans="1:16" s="5" customFormat="1" ht="15.75" x14ac:dyDescent="0.2">
      <c r="A67" s="7"/>
      <c r="B67" s="34"/>
      <c r="C67" s="34" t="s">
        <v>5</v>
      </c>
      <c r="D67" s="35" t="s">
        <v>14</v>
      </c>
      <c r="E67" s="34">
        <v>1.41</v>
      </c>
      <c r="F67" s="34">
        <v>0.21</v>
      </c>
      <c r="G67" s="34">
        <v>14.94</v>
      </c>
      <c r="H67" s="34">
        <v>64.2</v>
      </c>
      <c r="I67" s="34">
        <v>12.3</v>
      </c>
      <c r="J67" s="33">
        <v>0</v>
      </c>
      <c r="K67" s="34">
        <v>9</v>
      </c>
      <c r="L67" s="34">
        <v>2.2999999999999998</v>
      </c>
      <c r="M67" s="34">
        <v>1.2</v>
      </c>
      <c r="N67" s="34">
        <v>2.6</v>
      </c>
      <c r="O67" s="34">
        <v>6.3</v>
      </c>
      <c r="P67" s="33">
        <v>14.2</v>
      </c>
    </row>
    <row r="68" spans="1:16" s="6" customFormat="1" ht="15.75" x14ac:dyDescent="0.2">
      <c r="A68" s="7"/>
      <c r="B68" s="36"/>
      <c r="C68" s="36" t="s">
        <v>21</v>
      </c>
      <c r="D68" s="37"/>
      <c r="E68" s="38">
        <f>E67+E66+E65+E64+E63+E62+E61</f>
        <v>39.269999999999996</v>
      </c>
      <c r="F68" s="38">
        <f t="shared" ref="F68:P68" si="5">F67+F66+F65+F64+F63+F62+F61</f>
        <v>35.520000000000003</v>
      </c>
      <c r="G68" s="38">
        <f t="shared" si="5"/>
        <v>182.9</v>
      </c>
      <c r="H68" s="38">
        <f t="shared" si="5"/>
        <v>1021.5</v>
      </c>
      <c r="I68" s="38">
        <f t="shared" si="5"/>
        <v>49.709000000000003</v>
      </c>
      <c r="J68" s="38">
        <f t="shared" si="5"/>
        <v>25.69</v>
      </c>
      <c r="K68" s="38">
        <f t="shared" si="5"/>
        <v>69.600000000000009</v>
      </c>
      <c r="L68" s="38">
        <f t="shared" si="5"/>
        <v>35.200000000000003</v>
      </c>
      <c r="M68" s="38">
        <f t="shared" si="5"/>
        <v>116.4</v>
      </c>
      <c r="N68" s="38">
        <f t="shared" si="5"/>
        <v>503.4</v>
      </c>
      <c r="O68" s="38">
        <f t="shared" si="5"/>
        <v>331.15</v>
      </c>
      <c r="P68" s="38">
        <f t="shared" si="5"/>
        <v>98.75</v>
      </c>
    </row>
    <row r="69" spans="1:16" s="6" customFormat="1" ht="21.75" customHeight="1" x14ac:dyDescent="0.2">
      <c r="A69" s="27"/>
      <c r="B69" s="67" t="s">
        <v>30</v>
      </c>
      <c r="C69" s="68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</row>
    <row r="70" spans="1:16" s="6" customFormat="1" ht="23.25" customHeight="1" x14ac:dyDescent="0.2">
      <c r="A70" s="29"/>
      <c r="B70" s="69" t="s">
        <v>34</v>
      </c>
      <c r="C70" s="69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</row>
    <row r="71" spans="1:16" s="5" customFormat="1" ht="27" customHeight="1" x14ac:dyDescent="0.2">
      <c r="A71" s="22"/>
      <c r="B71" s="34"/>
      <c r="C71" s="36" t="s">
        <v>2</v>
      </c>
      <c r="D71" s="35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1:16" s="5" customFormat="1" ht="15.75" x14ac:dyDescent="0.2">
      <c r="A72" s="22"/>
      <c r="B72" s="34">
        <v>278</v>
      </c>
      <c r="C72" s="34" t="s">
        <v>84</v>
      </c>
      <c r="D72" s="35" t="s">
        <v>67</v>
      </c>
      <c r="E72" s="33">
        <v>13.65</v>
      </c>
      <c r="F72" s="33">
        <v>19.829999999999998</v>
      </c>
      <c r="G72" s="33">
        <v>20.309999999999999</v>
      </c>
      <c r="H72" s="33">
        <v>103.13</v>
      </c>
      <c r="I72" s="33">
        <v>0.1</v>
      </c>
      <c r="J72" s="33">
        <v>1.2</v>
      </c>
      <c r="K72" s="33">
        <v>35.630000000000003</v>
      </c>
      <c r="L72" s="33">
        <v>3.86</v>
      </c>
      <c r="M72" s="33">
        <v>48.41</v>
      </c>
      <c r="N72" s="33">
        <v>231.45</v>
      </c>
      <c r="O72" s="33">
        <v>32.94</v>
      </c>
      <c r="P72" s="33">
        <v>0</v>
      </c>
    </row>
    <row r="73" spans="1:16" s="5" customFormat="1" ht="13.5" customHeight="1" x14ac:dyDescent="0.2">
      <c r="A73" s="22"/>
      <c r="B73" s="34">
        <v>302</v>
      </c>
      <c r="C73" s="34" t="s">
        <v>27</v>
      </c>
      <c r="D73" s="35" t="s">
        <v>68</v>
      </c>
      <c r="E73" s="33">
        <v>4.32</v>
      </c>
      <c r="F73" s="33">
        <v>5.7119999999999997</v>
      </c>
      <c r="G73" s="33">
        <v>47.16</v>
      </c>
      <c r="H73" s="33">
        <v>257.27999999999997</v>
      </c>
      <c r="I73" s="33">
        <v>0.4</v>
      </c>
      <c r="J73" s="33">
        <v>0</v>
      </c>
      <c r="K73" s="33">
        <v>36</v>
      </c>
      <c r="L73" s="33">
        <v>3.88</v>
      </c>
      <c r="M73" s="33">
        <v>37.299999999999997</v>
      </c>
      <c r="N73" s="33">
        <v>283.32</v>
      </c>
      <c r="O73" s="33">
        <v>187.68</v>
      </c>
      <c r="P73" s="33">
        <v>42.4</v>
      </c>
    </row>
    <row r="74" spans="1:16" s="5" customFormat="1" ht="18" customHeight="1" x14ac:dyDescent="0.2">
      <c r="A74" s="22"/>
      <c r="B74" s="34">
        <v>75</v>
      </c>
      <c r="C74" s="34" t="s">
        <v>23</v>
      </c>
      <c r="D74" s="35" t="s">
        <v>80</v>
      </c>
      <c r="E74" s="34">
        <v>1.18</v>
      </c>
      <c r="F74" s="34">
        <v>3.7250000000000001</v>
      </c>
      <c r="G74" s="34">
        <v>6.2850000000000001</v>
      </c>
      <c r="H74" s="34">
        <v>63.5</v>
      </c>
      <c r="I74" s="34">
        <v>21.9</v>
      </c>
      <c r="J74" s="33">
        <v>7.5</v>
      </c>
      <c r="K74" s="34">
        <v>1.4</v>
      </c>
      <c r="L74" s="34">
        <v>1.4</v>
      </c>
      <c r="M74" s="34">
        <v>2.2999999999999998</v>
      </c>
      <c r="N74" s="34">
        <v>2.4</v>
      </c>
      <c r="O74" s="34">
        <v>5.6</v>
      </c>
      <c r="P74" s="33">
        <v>7.5</v>
      </c>
    </row>
    <row r="75" spans="1:16" s="5" customFormat="1" ht="15.75" x14ac:dyDescent="0.2">
      <c r="A75" s="22"/>
      <c r="B75" s="34">
        <v>349</v>
      </c>
      <c r="C75" s="34" t="s">
        <v>12</v>
      </c>
      <c r="D75" s="35" t="s">
        <v>3</v>
      </c>
      <c r="E75" s="34">
        <v>0.08</v>
      </c>
      <c r="F75" s="34">
        <v>0.08</v>
      </c>
      <c r="G75" s="34">
        <v>21.7</v>
      </c>
      <c r="H75" s="34">
        <v>88</v>
      </c>
      <c r="I75" s="34">
        <v>6.0000000000000001E-3</v>
      </c>
      <c r="J75" s="33">
        <v>1.4</v>
      </c>
      <c r="K75" s="33">
        <v>0</v>
      </c>
      <c r="L75" s="33">
        <v>0.12</v>
      </c>
      <c r="M75" s="34">
        <v>12.8</v>
      </c>
      <c r="N75" s="34">
        <v>2.2000000000000002</v>
      </c>
      <c r="O75" s="34">
        <v>1.8</v>
      </c>
      <c r="P75" s="33">
        <v>1</v>
      </c>
    </row>
    <row r="76" spans="1:16" s="5" customFormat="1" ht="15.75" x14ac:dyDescent="0.2">
      <c r="A76" s="22"/>
      <c r="B76" s="34"/>
      <c r="C76" s="34" t="s">
        <v>15</v>
      </c>
      <c r="D76" s="35" t="s">
        <v>11</v>
      </c>
      <c r="E76" s="34">
        <v>4.9800000000000004</v>
      </c>
      <c r="F76" s="34">
        <v>0.78</v>
      </c>
      <c r="G76" s="34">
        <v>28.86</v>
      </c>
      <c r="H76" s="34">
        <v>136.19999999999999</v>
      </c>
      <c r="I76" s="34">
        <v>36.4</v>
      </c>
      <c r="J76" s="33">
        <v>0</v>
      </c>
      <c r="K76" s="34">
        <v>12.3</v>
      </c>
      <c r="L76" s="34">
        <v>11.3</v>
      </c>
      <c r="M76" s="34">
        <v>12.3</v>
      </c>
      <c r="N76" s="34">
        <v>8.6</v>
      </c>
      <c r="O76" s="34">
        <v>6.3</v>
      </c>
      <c r="P76" s="33">
        <v>12.3</v>
      </c>
    </row>
    <row r="77" spans="1:16" s="5" customFormat="1" ht="15.75" x14ac:dyDescent="0.2">
      <c r="A77" s="22"/>
      <c r="B77" s="34"/>
      <c r="C77" s="34" t="s">
        <v>5</v>
      </c>
      <c r="D77" s="35" t="s">
        <v>14</v>
      </c>
      <c r="E77" s="34">
        <v>1.41</v>
      </c>
      <c r="F77" s="34">
        <v>0.21</v>
      </c>
      <c r="G77" s="34">
        <v>14.94</v>
      </c>
      <c r="H77" s="34">
        <v>64.2</v>
      </c>
      <c r="I77" s="34">
        <v>12.3</v>
      </c>
      <c r="J77" s="33">
        <v>0</v>
      </c>
      <c r="K77" s="34">
        <v>9</v>
      </c>
      <c r="L77" s="34">
        <v>2.2999999999999998</v>
      </c>
      <c r="M77" s="34">
        <v>1.2</v>
      </c>
      <c r="N77" s="34">
        <v>2.6</v>
      </c>
      <c r="O77" s="34">
        <v>6.3</v>
      </c>
      <c r="P77" s="33">
        <v>14.2</v>
      </c>
    </row>
    <row r="78" spans="1:16" s="6" customFormat="1" ht="16.5" customHeight="1" x14ac:dyDescent="0.2">
      <c r="A78" s="22"/>
      <c r="B78" s="36"/>
      <c r="C78" s="36" t="s">
        <v>21</v>
      </c>
      <c r="D78" s="37"/>
      <c r="E78" s="38">
        <f>E77+E76+E75+E74+E73+E72</f>
        <v>25.62</v>
      </c>
      <c r="F78" s="38">
        <f t="shared" ref="F78:P78" si="6">F77+F76+F75+F74+F73+F72</f>
        <v>30.336999999999996</v>
      </c>
      <c r="G78" s="38">
        <f t="shared" si="6"/>
        <v>139.255</v>
      </c>
      <c r="H78" s="38">
        <f t="shared" si="6"/>
        <v>712.31</v>
      </c>
      <c r="I78" s="38">
        <f t="shared" si="6"/>
        <v>71.105999999999995</v>
      </c>
      <c r="J78" s="38">
        <f t="shared" si="6"/>
        <v>10.1</v>
      </c>
      <c r="K78" s="38">
        <f t="shared" si="6"/>
        <v>94.330000000000013</v>
      </c>
      <c r="L78" s="38">
        <f t="shared" si="6"/>
        <v>22.86</v>
      </c>
      <c r="M78" s="38">
        <f t="shared" si="6"/>
        <v>114.31</v>
      </c>
      <c r="N78" s="38">
        <f t="shared" si="6"/>
        <v>530.56999999999994</v>
      </c>
      <c r="O78" s="38">
        <f t="shared" si="6"/>
        <v>240.62</v>
      </c>
      <c r="P78" s="38">
        <f t="shared" si="6"/>
        <v>77.400000000000006</v>
      </c>
    </row>
    <row r="79" spans="1:16" s="6" customFormat="1" ht="19.5" customHeight="1" x14ac:dyDescent="0.2">
      <c r="A79" s="23"/>
      <c r="B79" s="67" t="s">
        <v>31</v>
      </c>
      <c r="C79" s="68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</row>
    <row r="80" spans="1:16" s="6" customFormat="1" ht="24" customHeight="1" x14ac:dyDescent="0.2">
      <c r="A80" s="30"/>
      <c r="B80" s="69" t="s">
        <v>34</v>
      </c>
      <c r="C80" s="69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</row>
    <row r="81" spans="1:16" s="5" customFormat="1" ht="25.5" customHeight="1" x14ac:dyDescent="0.2">
      <c r="A81" s="7"/>
      <c r="B81" s="34"/>
      <c r="C81" s="36" t="s">
        <v>2</v>
      </c>
      <c r="D81" s="35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s="5" customFormat="1" ht="31.5" x14ac:dyDescent="0.2">
      <c r="A82" s="7"/>
      <c r="B82" s="34"/>
      <c r="C82" s="34" t="s">
        <v>36</v>
      </c>
      <c r="D82" s="35" t="s">
        <v>77</v>
      </c>
      <c r="E82" s="33">
        <v>13.73</v>
      </c>
      <c r="F82" s="33">
        <v>7.56</v>
      </c>
      <c r="G82" s="33">
        <v>15.59</v>
      </c>
      <c r="H82" s="33">
        <v>186.05</v>
      </c>
      <c r="I82" s="33">
        <v>18.95</v>
      </c>
      <c r="J82" s="33">
        <v>13.5</v>
      </c>
      <c r="K82" s="33">
        <v>29.83</v>
      </c>
      <c r="L82" s="33">
        <v>23.95</v>
      </c>
      <c r="M82" s="33">
        <v>12.79</v>
      </c>
      <c r="N82" s="33">
        <v>0.88</v>
      </c>
      <c r="O82" s="33">
        <v>3.66</v>
      </c>
      <c r="P82" s="33">
        <v>30.84</v>
      </c>
    </row>
    <row r="83" spans="1:16" s="5" customFormat="1" ht="20.25" customHeight="1" x14ac:dyDescent="0.2">
      <c r="A83" s="7"/>
      <c r="B83" s="34">
        <v>377</v>
      </c>
      <c r="C83" s="34" t="s">
        <v>20</v>
      </c>
      <c r="D83" s="35" t="s">
        <v>24</v>
      </c>
      <c r="E83" s="34">
        <v>0.26</v>
      </c>
      <c r="F83" s="34">
        <v>0.06</v>
      </c>
      <c r="G83" s="34">
        <v>15.22</v>
      </c>
      <c r="H83" s="33">
        <v>62</v>
      </c>
      <c r="I83" s="33">
        <v>4.0000000000000001E-3</v>
      </c>
      <c r="J83" s="33">
        <v>2.9</v>
      </c>
      <c r="K83" s="33">
        <v>0</v>
      </c>
      <c r="L83" s="33">
        <v>0.11</v>
      </c>
      <c r="M83" s="33">
        <v>17.38</v>
      </c>
      <c r="N83" s="33">
        <v>9.7799999999999994</v>
      </c>
      <c r="O83" s="33">
        <v>5.24</v>
      </c>
      <c r="P83" s="33">
        <v>0.1</v>
      </c>
    </row>
    <row r="84" spans="1:16" s="5" customFormat="1" ht="17.25" customHeight="1" x14ac:dyDescent="0.2">
      <c r="A84" s="7"/>
      <c r="B84" s="34"/>
      <c r="C84" s="34" t="s">
        <v>15</v>
      </c>
      <c r="D84" s="35" t="s">
        <v>11</v>
      </c>
      <c r="E84" s="34">
        <v>4.9800000000000004</v>
      </c>
      <c r="F84" s="34">
        <v>0.78</v>
      </c>
      <c r="G84" s="34">
        <v>28.86</v>
      </c>
      <c r="H84" s="34">
        <v>136.19999999999999</v>
      </c>
      <c r="I84" s="34">
        <v>36.4</v>
      </c>
      <c r="J84" s="33">
        <v>0</v>
      </c>
      <c r="K84" s="34">
        <v>12.3</v>
      </c>
      <c r="L84" s="34">
        <v>11.3</v>
      </c>
      <c r="M84" s="34">
        <v>12.3</v>
      </c>
      <c r="N84" s="34">
        <v>8.6</v>
      </c>
      <c r="O84" s="34">
        <v>6.3</v>
      </c>
      <c r="P84" s="33">
        <v>12.3</v>
      </c>
    </row>
    <row r="85" spans="1:16" s="5" customFormat="1" ht="18" customHeight="1" x14ac:dyDescent="0.2">
      <c r="A85" s="7"/>
      <c r="B85" s="34"/>
      <c r="C85" s="34" t="s">
        <v>5</v>
      </c>
      <c r="D85" s="35" t="s">
        <v>14</v>
      </c>
      <c r="E85" s="34">
        <v>1.41</v>
      </c>
      <c r="F85" s="34">
        <v>0.21</v>
      </c>
      <c r="G85" s="34">
        <v>14.94</v>
      </c>
      <c r="H85" s="34">
        <v>64.2</v>
      </c>
      <c r="I85" s="34">
        <v>12.3</v>
      </c>
      <c r="J85" s="33">
        <v>0</v>
      </c>
      <c r="K85" s="34">
        <v>9</v>
      </c>
      <c r="L85" s="34">
        <v>2.2999999999999998</v>
      </c>
      <c r="M85" s="34">
        <v>1.2</v>
      </c>
      <c r="N85" s="34">
        <v>2.6</v>
      </c>
      <c r="O85" s="34">
        <v>6.3</v>
      </c>
      <c r="P85" s="33">
        <v>14.2</v>
      </c>
    </row>
    <row r="86" spans="1:16" s="6" customFormat="1" ht="18.75" customHeight="1" x14ac:dyDescent="0.2">
      <c r="A86" s="7"/>
      <c r="B86" s="36"/>
      <c r="C86" s="36" t="s">
        <v>21</v>
      </c>
      <c r="D86" s="37"/>
      <c r="E86" s="38">
        <f>E85+E84+E83+E82</f>
        <v>20.380000000000003</v>
      </c>
      <c r="F86" s="38">
        <f t="shared" ref="F86:P86" si="7">F85+F84+F83+F82</f>
        <v>8.61</v>
      </c>
      <c r="G86" s="38">
        <f t="shared" si="7"/>
        <v>74.61</v>
      </c>
      <c r="H86" s="38">
        <f t="shared" si="7"/>
        <v>448.45</v>
      </c>
      <c r="I86" s="38">
        <f t="shared" si="7"/>
        <v>67.653999999999996</v>
      </c>
      <c r="J86" s="38">
        <f t="shared" si="7"/>
        <v>16.399999999999999</v>
      </c>
      <c r="K86" s="38">
        <f t="shared" si="7"/>
        <v>51.129999999999995</v>
      </c>
      <c r="L86" s="38">
        <f t="shared" si="7"/>
        <v>37.659999999999997</v>
      </c>
      <c r="M86" s="38">
        <f t="shared" si="7"/>
        <v>43.67</v>
      </c>
      <c r="N86" s="38">
        <f t="shared" si="7"/>
        <v>21.859999999999996</v>
      </c>
      <c r="O86" s="38">
        <f t="shared" si="7"/>
        <v>21.5</v>
      </c>
      <c r="P86" s="38">
        <f t="shared" si="7"/>
        <v>57.44</v>
      </c>
    </row>
    <row r="87" spans="1:16" s="6" customFormat="1" ht="15.75" customHeight="1" x14ac:dyDescent="0.2">
      <c r="A87" s="27"/>
      <c r="B87" s="67" t="s">
        <v>32</v>
      </c>
      <c r="C87" s="68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</row>
    <row r="88" spans="1:16" s="6" customFormat="1" ht="15.75" x14ac:dyDescent="0.2">
      <c r="A88" s="29"/>
      <c r="B88" s="69" t="s">
        <v>34</v>
      </c>
      <c r="C88" s="69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</row>
    <row r="89" spans="1:16" s="6" customFormat="1" ht="21.75" customHeight="1" x14ac:dyDescent="0.2">
      <c r="A89" s="7"/>
      <c r="B89" s="36"/>
      <c r="C89" s="36" t="s">
        <v>2</v>
      </c>
      <c r="D89" s="37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</row>
    <row r="90" spans="1:16" s="6" customFormat="1" ht="21.75" customHeight="1" x14ac:dyDescent="0.2">
      <c r="A90" s="56"/>
      <c r="B90" s="61"/>
      <c r="C90" s="62" t="s">
        <v>85</v>
      </c>
      <c r="D90" s="63" t="s">
        <v>3</v>
      </c>
      <c r="E90" s="63">
        <v>0.8</v>
      </c>
      <c r="F90" s="63">
        <v>0.8</v>
      </c>
      <c r="G90" s="63">
        <v>19.600000000000001</v>
      </c>
      <c r="H90" s="63">
        <v>94</v>
      </c>
      <c r="I90" s="63">
        <v>0</v>
      </c>
      <c r="J90" s="63">
        <v>20</v>
      </c>
      <c r="K90" s="64">
        <v>0</v>
      </c>
      <c r="L90" s="64">
        <v>0</v>
      </c>
      <c r="M90" s="64">
        <v>32</v>
      </c>
      <c r="N90" s="64">
        <v>22</v>
      </c>
      <c r="O90" s="64">
        <v>0.1</v>
      </c>
      <c r="P90" s="65">
        <v>4.4000000000000004</v>
      </c>
    </row>
    <row r="91" spans="1:16" s="5" customFormat="1" ht="39" customHeight="1" x14ac:dyDescent="0.2">
      <c r="A91" s="7"/>
      <c r="B91" s="34">
        <v>284</v>
      </c>
      <c r="C91" s="34" t="s">
        <v>74</v>
      </c>
      <c r="D91" s="35" t="s">
        <v>71</v>
      </c>
      <c r="E91" s="33">
        <v>13.63</v>
      </c>
      <c r="F91" s="33">
        <v>23.69</v>
      </c>
      <c r="G91" s="33">
        <v>12.1</v>
      </c>
      <c r="H91" s="33">
        <v>338.1</v>
      </c>
      <c r="I91" s="33">
        <v>3.68</v>
      </c>
      <c r="J91" s="33">
        <v>7.3</v>
      </c>
      <c r="K91" s="33">
        <v>4.72</v>
      </c>
      <c r="L91" s="33">
        <v>9.1</v>
      </c>
      <c r="M91" s="33">
        <v>9.89</v>
      </c>
      <c r="N91" s="33">
        <v>4.1399999999999997</v>
      </c>
      <c r="O91" s="33">
        <v>5.29</v>
      </c>
      <c r="P91" s="33">
        <v>0.12</v>
      </c>
    </row>
    <row r="92" spans="1:16" s="5" customFormat="1" ht="34.5" customHeight="1" x14ac:dyDescent="0.2">
      <c r="A92" s="7"/>
      <c r="B92" s="34">
        <v>203</v>
      </c>
      <c r="C92" s="34" t="s">
        <v>22</v>
      </c>
      <c r="D92" s="35" t="s">
        <v>70</v>
      </c>
      <c r="E92" s="34">
        <v>6.48</v>
      </c>
      <c r="F92" s="34">
        <v>7.6</v>
      </c>
      <c r="G92" s="34">
        <v>43.9</v>
      </c>
      <c r="H92" s="34">
        <v>270</v>
      </c>
      <c r="I92" s="34">
        <v>0.17499999999999999</v>
      </c>
      <c r="J92" s="33">
        <v>4.8000000000000001E-2</v>
      </c>
      <c r="K92" s="34">
        <v>58.56</v>
      </c>
      <c r="L92" s="34">
        <v>0.71</v>
      </c>
      <c r="M92" s="34">
        <v>44.1</v>
      </c>
      <c r="N92" s="34">
        <v>109.43</v>
      </c>
      <c r="O92" s="34">
        <v>37.799999999999997</v>
      </c>
      <c r="P92" s="33">
        <v>63.48</v>
      </c>
    </row>
    <row r="93" spans="1:16" s="5" customFormat="1" ht="21" customHeight="1" x14ac:dyDescent="0.2">
      <c r="A93" s="31"/>
      <c r="B93" s="34">
        <v>71</v>
      </c>
      <c r="C93" s="34" t="s">
        <v>72</v>
      </c>
      <c r="D93" s="35" t="s">
        <v>11</v>
      </c>
      <c r="E93" s="34">
        <v>0.39</v>
      </c>
      <c r="F93" s="34">
        <v>0.05</v>
      </c>
      <c r="G93" s="34">
        <v>0.83</v>
      </c>
      <c r="H93" s="34">
        <v>5</v>
      </c>
      <c r="I93" s="34">
        <v>0.01</v>
      </c>
      <c r="J93" s="33">
        <v>2.4500000000000002</v>
      </c>
      <c r="K93" s="34">
        <v>0</v>
      </c>
      <c r="L93" s="34">
        <v>1.91</v>
      </c>
      <c r="M93" s="34">
        <v>11.27</v>
      </c>
      <c r="N93" s="34">
        <v>11.76</v>
      </c>
      <c r="O93" s="34">
        <v>6.86</v>
      </c>
      <c r="P93" s="33">
        <v>2.5</v>
      </c>
    </row>
    <row r="94" spans="1:16" s="5" customFormat="1" ht="15.75" x14ac:dyDescent="0.2">
      <c r="A94" s="7"/>
      <c r="B94" s="34">
        <v>349</v>
      </c>
      <c r="C94" s="34" t="s">
        <v>12</v>
      </c>
      <c r="D94" s="35" t="s">
        <v>3</v>
      </c>
      <c r="E94" s="34">
        <v>0.16</v>
      </c>
      <c r="F94" s="34">
        <v>0.16</v>
      </c>
      <c r="G94" s="34">
        <v>21.82</v>
      </c>
      <c r="H94" s="34">
        <v>112</v>
      </c>
      <c r="I94" s="34">
        <v>1.2E-2</v>
      </c>
      <c r="J94" s="34">
        <v>2.8</v>
      </c>
      <c r="K94" s="34">
        <v>0</v>
      </c>
      <c r="L94" s="34">
        <v>0.22</v>
      </c>
      <c r="M94" s="34">
        <v>14.86</v>
      </c>
      <c r="N94" s="34">
        <v>4.4000000000000004</v>
      </c>
      <c r="O94" s="34">
        <v>3.6</v>
      </c>
      <c r="P94" s="33">
        <v>2</v>
      </c>
    </row>
    <row r="95" spans="1:16" s="5" customFormat="1" ht="15.75" x14ac:dyDescent="0.2">
      <c r="A95" s="7"/>
      <c r="B95" s="34"/>
      <c r="C95" s="34" t="s">
        <v>15</v>
      </c>
      <c r="D95" s="35" t="s">
        <v>11</v>
      </c>
      <c r="E95" s="34">
        <v>4.9800000000000004</v>
      </c>
      <c r="F95" s="34">
        <v>0.78</v>
      </c>
      <c r="G95" s="34">
        <v>28.86</v>
      </c>
      <c r="H95" s="34">
        <v>136.19999999999999</v>
      </c>
      <c r="I95" s="34">
        <v>36.4</v>
      </c>
      <c r="J95" s="33">
        <v>0</v>
      </c>
      <c r="K95" s="34">
        <v>12.3</v>
      </c>
      <c r="L95" s="34">
        <v>11.3</v>
      </c>
      <c r="M95" s="34">
        <v>12.3</v>
      </c>
      <c r="N95" s="34">
        <v>8.6</v>
      </c>
      <c r="O95" s="34">
        <v>6.3</v>
      </c>
      <c r="P95" s="33">
        <v>12.3</v>
      </c>
    </row>
    <row r="96" spans="1:16" s="5" customFormat="1" ht="15.75" x14ac:dyDescent="0.2">
      <c r="A96" s="7"/>
      <c r="B96" s="34"/>
      <c r="C96" s="34" t="s">
        <v>5</v>
      </c>
      <c r="D96" s="35" t="s">
        <v>14</v>
      </c>
      <c r="E96" s="34">
        <v>1.41</v>
      </c>
      <c r="F96" s="34">
        <v>0.21</v>
      </c>
      <c r="G96" s="34">
        <v>14.94</v>
      </c>
      <c r="H96" s="34">
        <v>64.2</v>
      </c>
      <c r="I96" s="34">
        <v>12.3</v>
      </c>
      <c r="J96" s="33">
        <v>0</v>
      </c>
      <c r="K96" s="34">
        <v>9</v>
      </c>
      <c r="L96" s="34">
        <v>2.2999999999999998</v>
      </c>
      <c r="M96" s="34">
        <v>1.2</v>
      </c>
      <c r="N96" s="34">
        <v>2.6</v>
      </c>
      <c r="O96" s="34">
        <v>6.3</v>
      </c>
      <c r="P96" s="33">
        <v>14.2</v>
      </c>
    </row>
    <row r="97" spans="1:16" s="6" customFormat="1" ht="15.75" x14ac:dyDescent="0.2">
      <c r="A97" s="7"/>
      <c r="B97" s="36"/>
      <c r="C97" s="36" t="s">
        <v>21</v>
      </c>
      <c r="D97" s="37"/>
      <c r="E97" s="38">
        <f>E96+E95+E94+E93+E92+E91+E90</f>
        <v>27.850000000000005</v>
      </c>
      <c r="F97" s="38">
        <f t="shared" ref="F97:P97" si="8">F96+F95+F94+F93+F92+F91+F90</f>
        <v>33.29</v>
      </c>
      <c r="G97" s="38">
        <f t="shared" si="8"/>
        <v>142.04999999999998</v>
      </c>
      <c r="H97" s="38">
        <f t="shared" si="8"/>
        <v>1019.5</v>
      </c>
      <c r="I97" s="38">
        <f t="shared" si="8"/>
        <v>52.576999999999998</v>
      </c>
      <c r="J97" s="38">
        <f t="shared" si="8"/>
        <v>32.597999999999999</v>
      </c>
      <c r="K97" s="38">
        <f t="shared" si="8"/>
        <v>84.58</v>
      </c>
      <c r="L97" s="38">
        <f t="shared" si="8"/>
        <v>25.54</v>
      </c>
      <c r="M97" s="38">
        <f t="shared" si="8"/>
        <v>125.61999999999999</v>
      </c>
      <c r="N97" s="38">
        <f t="shared" si="8"/>
        <v>162.93</v>
      </c>
      <c r="O97" s="38">
        <f t="shared" si="8"/>
        <v>66.25</v>
      </c>
      <c r="P97" s="38">
        <f t="shared" si="8"/>
        <v>99</v>
      </c>
    </row>
    <row r="98" spans="1:16" s="6" customFormat="1" ht="17.25" customHeight="1" x14ac:dyDescent="0.2">
      <c r="A98" s="27"/>
      <c r="B98" s="67" t="s">
        <v>33</v>
      </c>
      <c r="C98" s="68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</row>
    <row r="99" spans="1:16" s="6" customFormat="1" ht="15.75" x14ac:dyDescent="0.2">
      <c r="A99" s="29"/>
      <c r="B99" s="69" t="s">
        <v>34</v>
      </c>
      <c r="C99" s="69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</row>
    <row r="100" spans="1:16" s="5" customFormat="1" ht="25.5" customHeight="1" x14ac:dyDescent="0.2">
      <c r="A100" s="7"/>
      <c r="B100" s="34"/>
      <c r="C100" s="36" t="s">
        <v>2</v>
      </c>
      <c r="D100" s="35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s="5" customFormat="1" ht="30" customHeight="1" x14ac:dyDescent="0.2">
      <c r="A101" s="7"/>
      <c r="B101" s="34">
        <v>235</v>
      </c>
      <c r="C101" s="34" t="s">
        <v>66</v>
      </c>
      <c r="D101" s="35" t="s">
        <v>67</v>
      </c>
      <c r="E101" s="33">
        <v>15.98</v>
      </c>
      <c r="F101" s="33">
        <v>8.3000000000000007</v>
      </c>
      <c r="G101" s="33">
        <v>9.4600000000000009</v>
      </c>
      <c r="H101" s="33">
        <v>176.3</v>
      </c>
      <c r="I101" s="33">
        <v>8.4000000000000005E-2</v>
      </c>
      <c r="J101" s="33">
        <v>3.15</v>
      </c>
      <c r="K101" s="34">
        <v>37.1</v>
      </c>
      <c r="L101" s="34">
        <v>1.45</v>
      </c>
      <c r="M101" s="33">
        <v>50.49</v>
      </c>
      <c r="N101" s="33">
        <v>208.23</v>
      </c>
      <c r="O101" s="33">
        <v>29.31</v>
      </c>
      <c r="P101" s="33">
        <v>42.25</v>
      </c>
    </row>
    <row r="102" spans="1:16" s="5" customFormat="1" ht="21" customHeight="1" x14ac:dyDescent="0.2">
      <c r="A102" s="7"/>
      <c r="B102" s="34">
        <v>128</v>
      </c>
      <c r="C102" s="34" t="s">
        <v>78</v>
      </c>
      <c r="D102" s="35" t="s">
        <v>68</v>
      </c>
      <c r="E102" s="33">
        <v>3.75</v>
      </c>
      <c r="F102" s="33">
        <v>8.2799999999999994</v>
      </c>
      <c r="G102" s="33">
        <v>31.5</v>
      </c>
      <c r="H102" s="33">
        <v>217.9</v>
      </c>
      <c r="I102" s="33">
        <v>0.23400000000000001</v>
      </c>
      <c r="J102" s="33">
        <v>35.03</v>
      </c>
      <c r="K102" s="34">
        <v>17.399999999999999</v>
      </c>
      <c r="L102" s="34">
        <v>7.09</v>
      </c>
      <c r="M102" s="33">
        <v>136.38</v>
      </c>
      <c r="N102" s="33">
        <v>193.6</v>
      </c>
      <c r="O102" s="33">
        <v>63.54</v>
      </c>
      <c r="P102" s="33">
        <v>32.9</v>
      </c>
    </row>
    <row r="103" spans="1:16" s="5" customFormat="1" ht="22.5" customHeight="1" x14ac:dyDescent="0.2">
      <c r="A103" s="7"/>
      <c r="B103" s="57">
        <v>139</v>
      </c>
      <c r="C103" s="57" t="s">
        <v>4</v>
      </c>
      <c r="D103" s="58" t="s">
        <v>80</v>
      </c>
      <c r="E103" s="57">
        <v>1</v>
      </c>
      <c r="F103" s="57">
        <v>1.8</v>
      </c>
      <c r="G103" s="57">
        <v>5.3</v>
      </c>
      <c r="H103" s="57">
        <v>41.5</v>
      </c>
      <c r="I103" s="57">
        <v>0</v>
      </c>
      <c r="J103" s="60">
        <v>9.34</v>
      </c>
      <c r="K103" s="34">
        <v>0.14000000000000001</v>
      </c>
      <c r="L103" s="34">
        <v>0.75</v>
      </c>
      <c r="M103" s="34">
        <v>13.76</v>
      </c>
      <c r="N103" s="34">
        <v>9.59</v>
      </c>
      <c r="O103" s="34">
        <v>5.24</v>
      </c>
      <c r="P103" s="33">
        <v>18.350000000000001</v>
      </c>
    </row>
    <row r="104" spans="1:16" s="5" customFormat="1" ht="16.5" customHeight="1" x14ac:dyDescent="0.2">
      <c r="A104" s="31"/>
      <c r="B104" s="34">
        <v>377</v>
      </c>
      <c r="C104" s="34" t="s">
        <v>20</v>
      </c>
      <c r="D104" s="35" t="s">
        <v>24</v>
      </c>
      <c r="E104" s="34">
        <v>0.26</v>
      </c>
      <c r="F104" s="34">
        <v>0.06</v>
      </c>
      <c r="G104" s="34">
        <v>15.22</v>
      </c>
      <c r="H104" s="33">
        <v>62</v>
      </c>
      <c r="I104" s="33">
        <v>4.0000000000000001E-3</v>
      </c>
      <c r="J104" s="33">
        <v>2.9</v>
      </c>
      <c r="K104" s="33">
        <v>0</v>
      </c>
      <c r="L104" s="33">
        <v>0.11</v>
      </c>
      <c r="M104" s="33">
        <v>17.38</v>
      </c>
      <c r="N104" s="33">
        <v>9.7799999999999994</v>
      </c>
      <c r="O104" s="33">
        <v>5.24</v>
      </c>
      <c r="P104" s="33">
        <v>0.1</v>
      </c>
    </row>
    <row r="105" spans="1:16" s="5" customFormat="1" ht="15.75" x14ac:dyDescent="0.2">
      <c r="A105" s="7"/>
      <c r="B105" s="34"/>
      <c r="C105" s="34" t="s">
        <v>13</v>
      </c>
      <c r="D105" s="35" t="s">
        <v>11</v>
      </c>
      <c r="E105" s="34">
        <v>4.9800000000000004</v>
      </c>
      <c r="F105" s="34">
        <v>0.78</v>
      </c>
      <c r="G105" s="34">
        <v>28.86</v>
      </c>
      <c r="H105" s="34">
        <v>136.19999999999999</v>
      </c>
      <c r="I105" s="34">
        <v>36.4</v>
      </c>
      <c r="J105" s="33">
        <v>0</v>
      </c>
      <c r="K105" s="34">
        <v>12.3</v>
      </c>
      <c r="L105" s="34">
        <v>11.3</v>
      </c>
      <c r="M105" s="34">
        <v>12.3</v>
      </c>
      <c r="N105" s="34">
        <v>8.6</v>
      </c>
      <c r="O105" s="34">
        <v>6.3</v>
      </c>
      <c r="P105" s="33">
        <v>12.3</v>
      </c>
    </row>
    <row r="106" spans="1:16" s="5" customFormat="1" ht="15.75" x14ac:dyDescent="0.2">
      <c r="A106" s="7"/>
      <c r="B106" s="34"/>
      <c r="C106" s="34" t="s">
        <v>5</v>
      </c>
      <c r="D106" s="35" t="s">
        <v>14</v>
      </c>
      <c r="E106" s="34">
        <v>1.41</v>
      </c>
      <c r="F106" s="34">
        <v>0.21</v>
      </c>
      <c r="G106" s="34">
        <v>14.94</v>
      </c>
      <c r="H106" s="34">
        <v>64.2</v>
      </c>
      <c r="I106" s="34">
        <v>12.3</v>
      </c>
      <c r="J106" s="33">
        <v>0</v>
      </c>
      <c r="K106" s="34">
        <v>9</v>
      </c>
      <c r="L106" s="34">
        <v>2.2999999999999998</v>
      </c>
      <c r="M106" s="34">
        <v>1.2</v>
      </c>
      <c r="N106" s="34">
        <v>2.6</v>
      </c>
      <c r="O106" s="34">
        <v>6.3</v>
      </c>
      <c r="P106" s="33">
        <v>14.2</v>
      </c>
    </row>
    <row r="107" spans="1:16" s="6" customFormat="1" ht="17.25" customHeight="1" x14ac:dyDescent="0.2">
      <c r="A107" s="7"/>
      <c r="B107" s="36"/>
      <c r="C107" s="36" t="s">
        <v>21</v>
      </c>
      <c r="D107" s="37"/>
      <c r="E107" s="38">
        <f>E106+E105+E104+E103+E102+E101</f>
        <v>27.380000000000003</v>
      </c>
      <c r="F107" s="38">
        <f t="shared" ref="F107:P107" si="9">F106+F105+F104+F103+F102+F101</f>
        <v>19.43</v>
      </c>
      <c r="G107" s="38">
        <f t="shared" si="9"/>
        <v>105.28</v>
      </c>
      <c r="H107" s="38">
        <f t="shared" si="9"/>
        <v>698.09999999999991</v>
      </c>
      <c r="I107" s="38">
        <f t="shared" si="9"/>
        <v>49.022000000000006</v>
      </c>
      <c r="J107" s="38">
        <f t="shared" si="9"/>
        <v>50.42</v>
      </c>
      <c r="K107" s="38">
        <f t="shared" si="9"/>
        <v>75.94</v>
      </c>
      <c r="L107" s="38">
        <f t="shared" si="9"/>
        <v>23</v>
      </c>
      <c r="M107" s="38">
        <f t="shared" si="9"/>
        <v>231.51</v>
      </c>
      <c r="N107" s="38">
        <f t="shared" si="9"/>
        <v>432.4</v>
      </c>
      <c r="O107" s="38">
        <f t="shared" si="9"/>
        <v>115.93</v>
      </c>
      <c r="P107" s="38">
        <f t="shared" si="9"/>
        <v>120.1</v>
      </c>
    </row>
    <row r="108" spans="1:16" s="6" customFormat="1" ht="15.75" x14ac:dyDescent="0.2">
      <c r="A108" s="32"/>
      <c r="B108" s="36"/>
      <c r="C108" s="36" t="s">
        <v>60</v>
      </c>
      <c r="D108" s="37"/>
      <c r="E108" s="45">
        <f>E107+E97+E86+E78+E68+E57+E46+E35+E25+E15</f>
        <v>318.58999999999997</v>
      </c>
      <c r="F108" s="45">
        <f t="shared" ref="F108:P108" si="10">F107+F97+F86+F78+F68+F57+F46+F35+F25+F15</f>
        <v>310.05200000000002</v>
      </c>
      <c r="G108" s="45">
        <f t="shared" si="10"/>
        <v>1271.1400000000001</v>
      </c>
      <c r="H108" s="45">
        <f t="shared" si="10"/>
        <v>8574.66</v>
      </c>
      <c r="I108" s="45">
        <f t="shared" si="10"/>
        <v>557.71699999999998</v>
      </c>
      <c r="J108" s="45">
        <f t="shared" si="10"/>
        <v>272.726</v>
      </c>
      <c r="K108" s="45">
        <f t="shared" si="10"/>
        <v>804.06999999999994</v>
      </c>
      <c r="L108" s="45">
        <f t="shared" si="10"/>
        <v>272.18</v>
      </c>
      <c r="M108" s="45">
        <f t="shared" si="10"/>
        <v>1408.9899999999998</v>
      </c>
      <c r="N108" s="45">
        <f t="shared" si="10"/>
        <v>3637.1299999999992</v>
      </c>
      <c r="O108" s="45">
        <f t="shared" si="10"/>
        <v>1476.6200000000001</v>
      </c>
      <c r="P108" s="45">
        <f t="shared" si="10"/>
        <v>1113.3</v>
      </c>
    </row>
    <row r="109" spans="1:16" s="6" customFormat="1" ht="13.5" customHeight="1" x14ac:dyDescent="0.2">
      <c r="A109" s="17"/>
      <c r="B109" s="49"/>
      <c r="C109" s="49"/>
      <c r="D109" s="50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</row>
    <row r="110" spans="1:16" s="19" customFormat="1" ht="13.5" customHeight="1" x14ac:dyDescent="0.2">
      <c r="A110" s="18"/>
      <c r="B110" s="52"/>
      <c r="C110" s="52" t="s">
        <v>18</v>
      </c>
      <c r="D110" s="53" t="s">
        <v>58</v>
      </c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</row>
    <row r="111" spans="1:16" s="6" customFormat="1" ht="13.5" customHeight="1" x14ac:dyDescent="0.2">
      <c r="A111" s="17"/>
      <c r="B111" s="49"/>
      <c r="C111" s="52" t="s">
        <v>17</v>
      </c>
      <c r="D111" s="50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</row>
    <row r="112" spans="1:16" ht="15.75" x14ac:dyDescent="0.25">
      <c r="A112" s="12" t="s">
        <v>6</v>
      </c>
      <c r="B112" s="46"/>
      <c r="C112" s="46" t="s">
        <v>54</v>
      </c>
      <c r="D112" s="46">
        <f>E108/12</f>
        <v>26.549166666666665</v>
      </c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55"/>
    </row>
    <row r="113" spans="1:16" ht="15.75" x14ac:dyDescent="0.25">
      <c r="A113" s="13" t="s">
        <v>7</v>
      </c>
      <c r="B113" s="46"/>
      <c r="C113" s="46" t="s">
        <v>55</v>
      </c>
      <c r="D113" s="46">
        <f>F108/12</f>
        <v>25.837666666666667</v>
      </c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55"/>
    </row>
    <row r="114" spans="1:16" ht="15.75" x14ac:dyDescent="0.25">
      <c r="A114" s="13" t="s">
        <v>8</v>
      </c>
      <c r="B114" s="46"/>
      <c r="C114" s="46" t="s">
        <v>56</v>
      </c>
      <c r="D114" s="46">
        <f>G108/12</f>
        <v>105.92833333333334</v>
      </c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55"/>
    </row>
    <row r="115" spans="1:16" ht="15.75" x14ac:dyDescent="0.25">
      <c r="A115" s="14"/>
      <c r="B115" s="46"/>
      <c r="C115" s="46" t="s">
        <v>57</v>
      </c>
      <c r="D115" s="46">
        <f>H108/12</f>
        <v>714.55499999999995</v>
      </c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55"/>
    </row>
    <row r="116" spans="1:16" s="16" customFormat="1" ht="15.75" x14ac:dyDescent="0.25">
      <c r="A116" s="15"/>
      <c r="B116" s="46"/>
      <c r="C116" s="86" t="s">
        <v>19</v>
      </c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</row>
    <row r="117" spans="1:16" ht="17.25" customHeight="1" x14ac:dyDescent="0.25">
      <c r="A117" s="15" t="s">
        <v>9</v>
      </c>
      <c r="B117" s="46"/>
      <c r="C117" s="86" t="s">
        <v>10</v>
      </c>
      <c r="D117" s="8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55"/>
    </row>
    <row r="118" spans="1:16" s="26" customFormat="1" ht="18" customHeight="1" x14ac:dyDescent="0.3">
      <c r="A118" s="25"/>
      <c r="B118" s="46"/>
      <c r="C118" s="86" t="s">
        <v>61</v>
      </c>
      <c r="D118" s="86"/>
      <c r="E118" s="86"/>
      <c r="F118" s="86"/>
      <c r="G118" s="46"/>
      <c r="H118" s="86" t="s">
        <v>62</v>
      </c>
      <c r="I118" s="86"/>
      <c r="J118" s="86"/>
      <c r="K118" s="86"/>
      <c r="L118" s="86"/>
      <c r="M118" s="86"/>
      <c r="N118" s="86"/>
      <c r="O118" s="86"/>
      <c r="P118" s="86"/>
    </row>
    <row r="119" spans="1:16" ht="15.75" x14ac:dyDescent="0.25">
      <c r="A119" s="9"/>
      <c r="B119" s="5"/>
      <c r="C119" s="5"/>
      <c r="D119" s="10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6" x14ac:dyDescent="0.2">
      <c r="A120" s="11"/>
      <c r="B120" s="5"/>
      <c r="C120" s="5"/>
      <c r="D120" s="1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6" x14ac:dyDescent="0.2">
      <c r="A121" s="11"/>
      <c r="B121" s="5"/>
      <c r="C121" s="5"/>
      <c r="D121" s="10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6" x14ac:dyDescent="0.2">
      <c r="A122" s="11"/>
      <c r="B122" s="5"/>
      <c r="C122" s="5"/>
      <c r="D122" s="10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6" x14ac:dyDescent="0.2">
      <c r="A123" s="11"/>
      <c r="B123" s="5"/>
      <c r="C123" s="5"/>
      <c r="D123" s="10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6" x14ac:dyDescent="0.2">
      <c r="A124" s="11"/>
      <c r="B124" s="5"/>
      <c r="C124" s="5"/>
      <c r="D124" s="10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6" x14ac:dyDescent="0.2">
      <c r="A125" s="11"/>
      <c r="B125" s="5"/>
      <c r="C125" s="5"/>
      <c r="D125" s="10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6" x14ac:dyDescent="0.2">
      <c r="A126" s="11"/>
      <c r="B126" s="5"/>
      <c r="C126" s="5"/>
      <c r="D126" s="10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6" ht="15.75" customHeight="1" x14ac:dyDescent="0.2">
      <c r="A127" s="11"/>
      <c r="B127" s="5"/>
      <c r="C127" s="5"/>
      <c r="D127" s="10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6" x14ac:dyDescent="0.2">
      <c r="A128" s="24"/>
      <c r="B128" s="5"/>
      <c r="C128" s="5"/>
      <c r="D128" s="10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x14ac:dyDescent="0.2">
      <c r="A129" s="24"/>
      <c r="B129" s="5"/>
      <c r="C129" s="5"/>
      <c r="D129" s="10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x14ac:dyDescent="0.2">
      <c r="A130" s="24"/>
      <c r="B130" s="5"/>
      <c r="C130" s="5"/>
      <c r="D130" s="1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x14ac:dyDescent="0.2">
      <c r="A131" s="24"/>
      <c r="B131" s="5"/>
      <c r="C131" s="5"/>
      <c r="D131" s="10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x14ac:dyDescent="0.2">
      <c r="A132" s="24"/>
      <c r="B132" s="5"/>
      <c r="C132" s="5"/>
      <c r="D132" s="10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x14ac:dyDescent="0.2">
      <c r="A133" s="24"/>
      <c r="B133" s="5"/>
      <c r="C133" s="5"/>
      <c r="D133" s="10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x14ac:dyDescent="0.2">
      <c r="A134" s="24"/>
      <c r="B134" s="5"/>
      <c r="C134" s="5"/>
      <c r="D134" s="10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x14ac:dyDescent="0.2">
      <c r="A135" s="24"/>
      <c r="B135" s="5"/>
      <c r="C135" s="5"/>
      <c r="D135" s="10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x14ac:dyDescent="0.2">
      <c r="A136" s="24"/>
      <c r="B136" s="5"/>
      <c r="C136" s="5"/>
      <c r="D136" s="10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x14ac:dyDescent="0.2">
      <c r="A137" s="24"/>
      <c r="B137" s="5"/>
      <c r="C137" s="5"/>
      <c r="D137" s="10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x14ac:dyDescent="0.2">
      <c r="A138" s="24"/>
      <c r="B138" s="5"/>
      <c r="C138" s="5"/>
      <c r="D138" s="10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x14ac:dyDescent="0.2">
      <c r="A139" s="24"/>
      <c r="B139" s="5"/>
      <c r="C139" s="5"/>
      <c r="D139" s="10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x14ac:dyDescent="0.2">
      <c r="A140" s="24"/>
      <c r="B140" s="5"/>
      <c r="C140" s="5"/>
      <c r="D140" s="10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x14ac:dyDescent="0.2">
      <c r="A141" s="24"/>
      <c r="B141" s="5"/>
      <c r="C141" s="5"/>
      <c r="D141" s="10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 x14ac:dyDescent="0.2">
      <c r="A142" s="24"/>
      <c r="B142" s="5"/>
      <c r="C142" s="5"/>
      <c r="D142" s="10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 x14ac:dyDescent="0.2">
      <c r="A143" s="24"/>
      <c r="B143" s="5"/>
      <c r="C143" s="5"/>
      <c r="D143" s="10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 x14ac:dyDescent="0.2">
      <c r="A144" s="24"/>
      <c r="B144" s="5"/>
      <c r="C144" s="5"/>
      <c r="D144" s="10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 x14ac:dyDescent="0.2">
      <c r="A145" s="24"/>
      <c r="B145" s="5"/>
      <c r="C145" s="5"/>
      <c r="D145" s="10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 x14ac:dyDescent="0.2">
      <c r="A146" s="24"/>
      <c r="B146" s="5"/>
      <c r="C146" s="5"/>
      <c r="D146" s="10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x14ac:dyDescent="0.2">
      <c r="A147" s="24"/>
      <c r="B147" s="5"/>
      <c r="C147" s="5"/>
      <c r="D147" s="10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 x14ac:dyDescent="0.2">
      <c r="A148" s="24"/>
      <c r="B148" s="5"/>
      <c r="C148" s="5"/>
      <c r="D148" s="10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 x14ac:dyDescent="0.2">
      <c r="A149" s="24"/>
      <c r="B149" s="5"/>
      <c r="C149" s="5"/>
      <c r="D149" s="10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 x14ac:dyDescent="0.2">
      <c r="A150" s="24"/>
      <c r="B150" s="5"/>
      <c r="C150" s="5"/>
      <c r="D150" s="10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 x14ac:dyDescent="0.2">
      <c r="A151" s="24"/>
      <c r="B151" s="5"/>
      <c r="C151" s="5"/>
      <c r="D151" s="10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x14ac:dyDescent="0.2">
      <c r="A152" s="24"/>
      <c r="B152" s="5"/>
      <c r="C152" s="5"/>
      <c r="D152" s="10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 x14ac:dyDescent="0.2">
      <c r="A153" s="24"/>
      <c r="B153" s="5"/>
      <c r="C153" s="5"/>
      <c r="D153" s="10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 x14ac:dyDescent="0.2">
      <c r="A154" s="24"/>
      <c r="B154" s="5"/>
      <c r="C154" s="5"/>
      <c r="D154" s="10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 x14ac:dyDescent="0.2">
      <c r="A155" s="24"/>
      <c r="B155" s="5"/>
      <c r="C155" s="5"/>
      <c r="D155" s="10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</sheetData>
  <mergeCells count="35">
    <mergeCell ref="C116:P116"/>
    <mergeCell ref="C118:F118"/>
    <mergeCell ref="H118:P118"/>
    <mergeCell ref="C117:D117"/>
    <mergeCell ref="B70:C70"/>
    <mergeCell ref="B80:C80"/>
    <mergeCell ref="B88:C88"/>
    <mergeCell ref="B99:C99"/>
    <mergeCell ref="C45:H45"/>
    <mergeCell ref="A4:A19"/>
    <mergeCell ref="A38:A57"/>
    <mergeCell ref="B7:C7"/>
    <mergeCell ref="B17:C17"/>
    <mergeCell ref="B27:C27"/>
    <mergeCell ref="B37:C37"/>
    <mergeCell ref="B47:C47"/>
    <mergeCell ref="B6:C6"/>
    <mergeCell ref="B16:C16"/>
    <mergeCell ref="B26:C26"/>
    <mergeCell ref="B36:C36"/>
    <mergeCell ref="A22:A28"/>
    <mergeCell ref="E3:G3"/>
    <mergeCell ref="I3:L3"/>
    <mergeCell ref="M3:P3"/>
    <mergeCell ref="B3:B4"/>
    <mergeCell ref="C3:C4"/>
    <mergeCell ref="D3:D4"/>
    <mergeCell ref="H3:H4"/>
    <mergeCell ref="B69:C69"/>
    <mergeCell ref="B79:C79"/>
    <mergeCell ref="B87:C87"/>
    <mergeCell ref="B98:C98"/>
    <mergeCell ref="B48:C48"/>
    <mergeCell ref="B59:C59"/>
    <mergeCell ref="B58:C5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Благодарный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2020-08-14T07:18:15Z</cp:lastPrinted>
  <dcterms:created xsi:type="dcterms:W3CDTF">2004-05-26T05:28:53Z</dcterms:created>
  <dcterms:modified xsi:type="dcterms:W3CDTF">2024-08-27T14:41:56Z</dcterms:modified>
</cp:coreProperties>
</file>